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40" windowWidth="10725" windowHeight="10230" activeTab="1"/>
  </bookViews>
  <sheets>
    <sheet name="Рекомендации" sheetId="1" r:id="rId1"/>
    <sheet name="Отчет" sheetId="2" r:id="rId2"/>
    <sheet name="Приложение" sheetId="3" r:id="rId3"/>
  </sheets>
  <externalReferences>
    <externalReference r:id="rId6"/>
    <externalReference r:id="rId7"/>
    <externalReference r:id="rId8"/>
  </externalReferences>
  <definedNames>
    <definedName name="s">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й">'[2]Округление до 50 руб.'!#REF!</definedName>
    <definedName name="_xlnm.Print_Area" localSheetId="1">'Отчет'!$B$2:$DE$186</definedName>
    <definedName name="_xlnm.Print_Area" localSheetId="0">'Рекомендации'!$B$2:$K$24</definedName>
    <definedName name="Срок">'[3]Служебный'!$E$3:$E$5</definedName>
    <definedName name="Управления">'[3]Служебный'!$A$3:$A$35</definedName>
    <definedName name="ф">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  <author>Решетник Павел Александрович</author>
  </authors>
  <commentList>
    <comment ref="BM61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201 отражаются данные о доходах от всех оказанных
в отчетном периоде услуг почтовой связи и курьерских услуг.
Данные по строке 201 должны быть равны сумме данных по
строкам 210 и 226.</t>
        </r>
      </text>
    </comment>
    <comment ref="BM63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210 отражаются данные о доходах от услуг почтовой деятельности:
пересылка (прием, обработка, хранение, перевозка, доставка (вручение) 
почтовых отправлений: письменной корреспонденции, посылок, ускоренной 
почты; выплата пенсий, пособий и осуществление других выплат; прием 
подписки, доставка и переадресование печатных средств массовой 
информации; дополнительные, прочие услуги и услуги специальной связи, 
необходимые для осуществления почтовой деятельности в рамках 
предоставления услуг общего пользования, доходы от взаимодействия с 
международными операторами.</t>
        </r>
      </text>
    </comment>
    <comment ref="BM6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211 отражаются данные о доходах почтовой связи от:
реализации почтовых марок и иных знаков почтовой оплаты, а 
также маркированных: конвертов, почтовых карточек, почтовых 
наборов и наборов для письма и другой продукции, необходимой 
для осуществления почтовой деятельности в рамках 
предоставления услуг общего пользования;
пересылки отправлений письменной корреспонденции: почтовых карточек (простых, заказных), писем (простых, заказных, с объявленной ценностью), бандеролей (простых, заказных), гибридных отправлений, прямой почтовой рекламы, мелких пакетов (простых, заказных, с объявленной ценностью), специальных мешков "М" (простых, заказных), аэрограмм, банковской корреспонденции, извещений на оплату счетов, уведомлений о получении почтовых отправлений, коммерческой корреспонденции с оплаченным ответом, письменной корреспонденции первого класса.</t>
        </r>
      </text>
    </comment>
    <comment ref="BM6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215 отражаются данные о доходах от пересылки посылок,
в том числе наложенным платежом, экспедиционные сборы за
исходящие международные посылки.
Из строки 215 выделяются данные о доходах от посылок, пересылаемых
за пределы Республики Беларусь (строка 216).</t>
        </r>
      </text>
    </comment>
    <comment ref="BM70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217 отражаются данные о доходах от пересылки
международных отправлений ускоренной почты, пересылаемых
за пределы Республики Беларусь.</t>
        </r>
      </text>
    </comment>
    <comment ref="BM71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218 отражаются данные о доходах от пересылки
отправлений внутренней ускоренной почты, пересылаемых
по территории Республики Беларусь.</t>
        </r>
      </text>
    </comment>
    <comment ref="BM72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219 отражаются данные о доходах от выплаты пенсий, пособий,
компенсаций и осуществления других выплат по ведомостям органов по
труду, занятости и социальной защите или с использованием автоматизированных
систем обработки информации (электронных баз данных), а также данные о
доходах от выплаты пособий на погребение.</t>
        </r>
      </text>
    </comment>
    <comment ref="BM73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220 отражаются данные о доходах от приема подписки и доставки печатных средств массовой информации без учета стоимости изданий, полученной от подписчиков и подлежащей возврату издательству, переадресования, аннулирования выписанных подписчиками печатных средств массовой информации и других сопутствующих услуг (расфальцовка, фальцовка, дофальцовка газет, включение в подписной каталог, внесение изменений в отпечатанный каталог, размещение аннотации в каталоге, обработка подписной документации, предоставленной редакциями).</t>
        </r>
      </text>
    </comment>
    <comment ref="BM74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221 отражаются данные о доходах от услуг почтовой связи, оказанных 
международным операторам почтовой связи. Данные о доходах отражаются в 
отчете по дате получения акцептованного счета на оплату услуг международным 
оператором. Данные о денежных средствах за оказанные услуги, поступивших без 
акцепта счета, должны отражаться в отчете по дате поступления.
Пересчет стоимости услуг почтовой связи в белорусские рубли производится по 
официальному курсу Национального банка, установленному на
дату получения акцептованного счета (поступления денежных средств).</t>
        </r>
      </text>
    </comment>
    <comment ref="BM75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222 отражаются данные о доходах от услуг
специальной связи: прием, обработка, хранение,
перевозка, доставка специальных отправлений.</t>
        </r>
      </text>
    </comment>
    <comment ref="BM7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223 отражаются данные о доходах от оказания дополнительных
и прочих услуг почтовой связи:
специальное гашение знаков почтовой оплаты;
хранение посылок, мелких пакетов и писем с объявленной ценностью,
отправлений ускоренной почты;
досылка и возвращение почтовых отправлений;
оказание услуг почтовой связи на дому;
предоставление в пользование абонементных почтовых ящиков;
другие дополнительные и прочие услуги.</t>
        </r>
      </text>
    </comment>
    <comment ref="BM7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226 отражаются данные о доходах от курьерских услуг, необходимых
для осуществления прочей почтовой и курьерской деятельности за рамками
предоставления услуг общего пользования: пересылка (прием, перевозка, 
доставка) писем, бандеролей и пакетов, осуществляемая оператором, кроме 
национального оператора почтовой связи, с использованием собственных
транспортных средств или транспорта общего пользования. По данной строке
отражаются также данные об объеме услуг фельдъегерской связи.</t>
        </r>
      </text>
    </comment>
    <comment ref="BM90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230 отражаются данные о доходах от услуг телеграфной связи:
передача (прием, передача и доставка) телеграмм, абонентское телеграфирование
или телекс, предоставление в пользование телеграфных каналов, дополнительные
и прочие услуги.
Из строки 230 выделяются данные о доходах по видам услуг телеграфной связи.
Данные по строке 230 должны быть равны сумме данных по строкам 231, с 233 по 235.</t>
        </r>
      </text>
    </comment>
    <comment ref="BM92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231 отражаются данные о доходах от приема, передачи и доставки телеграмм всех видов и категорий, уведомлений о вручении телеграмм; от дополнительных услуг телеграфной связи, оказываемых в соответствии с Правилами оказания услуг электросвязи.</t>
        </r>
      </text>
    </comment>
    <comment ref="BM94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233 отражаются данные о доходах от абонентского телеграфирования
и телекса: абонементная и поразговорная плата, установка и перестановка у
абонентов оконечного телеграфного оборудования; передача телеграмм с
абонентских установок сети абонентского телеграфирования и телекса.</t>
        </r>
      </text>
    </comment>
    <comment ref="BM9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235 отражаются данные о доходах от оказания 
прочих услуг телеграфной связи:
техническое обслуживание телеграфного оборудования 
других организаций и техническое обслуживание интерфейса;
другие прочие услуги.</t>
        </r>
      </text>
    </comment>
    <comment ref="BM99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241 отражаются данные о доходах от
предоставления доступа в сеть Интернет (за подключение
к сети и время работы в сети Интернет).
Из строки 241 выделяются данные о доходах от оказания услуг
стационарного широкополосного доступа в сеть Интернет
(доступ по технологии xDSL, Ethernet, доступ с гарантированной
полосой пропускания и другие) (строка 244) и беспроводного
доступа (с использованием технологий WiMAX, Wi-Fi и другие)
(строка 250).</t>
        </r>
      </text>
    </comment>
    <comment ref="BM113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252 отражаются данные о доходах от услуг передачи данных, оказанных
операторами сотовой подвижной электросвязи, включая услуги по доступу в сеть
Интернет, а также доходы:
по тарифным планам с включенным в абонентскую плату голосовым трафиком и
интернет-трафиком - 50 процентов суммы абонентской платы;
по тарифным планам с включенным в абонентскую плату только интернет-
трафиком - 100 процентов суммы абонентской платы.</t>
        </r>
      </text>
    </comment>
    <comment ref="BM114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253 отражаются данные о доходах от
оказания услуги пиринга - предоставление доступа
к точке обмена национальным трафиком.</t>
        </r>
      </text>
    </comment>
    <comment ref="BM115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254 отражаются данные о доходах от услуг по организации
виртуальной частной сети передачи данных на основе сетей передачи
данных общего пользования и обеспечению передачи данных между 
пользователями (внутренними узлами) организованной сети.</t>
        </r>
      </text>
    </comment>
    <comment ref="BM11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255 отражаются данные о доходах от оказания прочих услуг передачи данных, в том числе от технического обслуживания сети передачи данных, установочной платы, реализации интернет-карт, от доведения трафика операторов электросвязи (клиентов республиканского унитарного предприятия "Национальный центр обмена трафиком") до точки обмена трафиком на республиканском уровне, от услуг телефонии по IP-протоколу и других.</t>
        </r>
      </text>
    </comment>
    <comment ref="BM121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257 отражаются данные о доходах от оказания услуг электронной почты:
телематической услуги по обмену электронными сообщениями, которые одновременно
могут содержать текст, изображения, аудио- и видеозаписи, с промежуточным
накоплением между оконечным оборудованием данных, предоставляемые по
протоколам UUCP, POP3/SMTP.</t>
        </r>
      </text>
    </comment>
    <comment ref="BM122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258 отражаются данные о доходах от передачи
факсимильных сообщений в пунктах коллективного
пользования и в отделениях почтовой связи.</t>
        </r>
      </text>
    </comment>
    <comment ref="BM123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260 отражаются данные о доходах от оказания прочих телематических услуг (услуг телеуправления и телеконтроля, видео- и аудиоконференции и другого).</t>
        </r>
      </text>
    </comment>
    <comment ref="BM12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271 отражаются данные о доходах от услуг междугородной и международной
телефонной связи: обеспечение междугородных и международных телефонных соединений
(независимо от технологии подключения оконечных абонентских устройств), предоставление
каналов в пользование, доходы от взаимодействия с международными операторами, прочие услуги.
Из строки 271 выделяются данные о доходах по видам услуг междугородной и международной
телефонной связи.</t>
        </r>
      </text>
    </comment>
    <comment ref="BM12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272 отражаются данные о доходах от услуг предоставления
междугородных телефонных соединений, предоставляемых по
предварительному заказу с помощью телефониста или по автоматической
междугородной телефонной связи; доходы от дополнительных услуг,
оказываемых в соответствии с Правилами оказания услуг электросвязи, в
том числе доходы за услугу "Удобный звонок".</t>
        </r>
      </text>
    </comment>
    <comment ref="BM13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278 отражаются данные о доходах от предоставления в
пользование междугородных и международных телефонных каналов
электросвязи, каналов для трансляции программ телевизионного и
звукового вещания, от проведения совещаний по системе групповой
междугородной телефонной связи.</t>
        </r>
      </text>
    </comment>
    <comment ref="BM137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280 отражаются данные о доходах от дополнительных и прочих услуг
междугородной и международной телефонной связи:
выдача расшифровок состоявшихся телефонных соединений на бумажном и электронном
носителе, по электронной почте, из архивных данных;
предоставление оперативной информации гостиницам о состоявшихся телефонных
соединениях, о корректировке их базы данных;
использование студий при проведении совещаний сторонними организациями;
услуги, оказанные с использованием оборудования интеллектуальной платформы:
абонентский и карточный счет, реализация телефонных карт (универсальных, сервисных,
экспресс-оплаты), интерактивный опрос;
другие дополнительные и прочие услуги.</t>
        </r>
      </text>
    </comment>
    <comment ref="BM13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283 отражаются данные о доходах от услуги предоставления
местного телефонного соединения на городских телефонных сетях, в том
числе с использованием технологии ISDN, WLL, а также наложенной
цифровой сети, мультисервисной сети и других технологий.</t>
        </r>
      </text>
    </comment>
    <comment ref="BM140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284 отражаются данные о доходах от абонементной платы за
пользование оконечными абонентскими устройствами (основными,
параллельными, спаренными), установленными в квартирах и организациях.
По строке 284 отражаются также данные о доходах за пользование
серийными номерами.</t>
        </r>
      </text>
    </comment>
    <comment ref="BM141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285 отражаются данные о доходах от повременной
платы за местные телефонные соединения, а также о доходах
за услугу "Удобный звонок".</t>
        </r>
      </text>
    </comment>
    <comment ref="BM142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286 отражаются данные о доходах от предоставления доступа
к сети стационарной электросвязи с использованием оконечного 
абонентского устройства на городских телефонных сетях, в том числе
за переоформление абонемента на право пользования оконечным 
абонентским устройством, перенос оконечного абонентского устройства.
По строке 286 отражаются также данные о доходах от подключения
серийных номеров.</t>
        </r>
      </text>
    </comment>
    <comment ref="BM143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287 отражаются данные о доходах от всех дополнительных
видов обслуживания, предоставляемых электронными автоматическими
телефонными станциями, IMS платформой:
немедленная переадресация;
параллельная переадресация;
переадресация на автоинформатор;
переадресация при занятости;
переадресация при отсутствии ответа;
фиксированная переадресация;
уведомление о поступлении нового вызова;
белый (черный) список для исходящей связи;
ограничение исходящей связи;
временный запрет входящей связи;
конференц-связь;
сокращенный набор номера;
соединение без набора номера;
передача вызова;
идентификация линии вызывающего абонента (CLIP);
замкнутая группа пользователей;
другие дополнительные виды обслуживания.</t>
        </r>
      </text>
    </comment>
    <comment ref="BM144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288 отражаются данные о доходах от предоставления
в пользование технических средств (прямых проводов, соединительных
линий, каналов, потоков, организованных по различным типам сигнализации).</t>
        </r>
      </text>
    </comment>
    <comment ref="BM145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289 отражаются данные о доходах от оказания дополнительных и
прочих услуг местных телефонных соединений на городских телефонных сетях:
техническое обслуживание сети электросвязи сторонних организаций;
предоставление технических средств связи (абонентской линии) для 
подключения устройств охранной сигнализации;
восстановление абонентской линии;
выбор абонентского номера и его замена;
переключение абонентов технологических сетей на сеть электросвязи общего 
пользования и абонентов, включенных по спаренной схеме, на отдельную линию, 
обратное включение оконечного устройства при нарушении Правил оказания услуг
электросвязи;
вызов электромонтера для выполнения дополнительных работ;
изменение категории абонента;
временное выключение оконечного абонентского устройства и исключение из списка 
абонентов телефонной сети по просьбе абонента;
другие дополнительные и прочие услуги.</t>
        </r>
      </text>
    </comment>
    <comment ref="BM14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299 отражаются данные о доходах
от реализации таксофонных карт.</t>
        </r>
      </text>
    </comment>
    <comment ref="BM147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310 отражаются данные о доходах от услуг звукоусиления:
устройство и обслуживание установок для озвучивания площадей, улиц
и помещений (усиление речи); устройство и обслуживание установок
для синхронного перевода речи и звукоусиление.</t>
        </r>
      </text>
    </comment>
    <comment ref="BM14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320 отражаются данные от оказания услуг персонального
радиовызова и предоставления телефонного радиосоединения (за
исключением технологии WLL), включающие абонементную и
повременную плату за пользование системами подвижной электросвязи
("Алтай", "Леско", "Роса-Т", стандарта "TETRA" и другие).</t>
        </r>
      </text>
    </comment>
    <comment ref="BM149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330 отражаются данные о доходах от оказания абонентам основных и дополнительных 
услуг сотовой подвижной электросвязи стандарта GSM, включающие данные о доходах:
по тарифным планам с включенным в абонентскую плату голосовым трафиком и Интернет-
трафиком - по удельному весу голосового трафика в каждом тарифном плане, по тарифным планам
с включенным в абонентскую плату только голосовым трафиком - 100 процентов суммы 
абонентской платы; по прочим тарифным планам - абонентскую плату в полном размере в 
соответствии с заключенными договорами;
от телефонных соединений: внутрисетевых и международных, соединений с абонентами сети 
стационарной электросвязи общего пользования и сетей сотовой подвижной электросвязи других
операторов;
от международного роуминга (услуги сети сотовой подвижной электросвязи, обеспечивающие 
возможность абонентам оператора осуществлять двустороннюю связь при выезде за пределы 
Республики Беларусь);
полученных оператором в результате исполнения договоров о взаимодействии с международными
операторами связи за международный обмен по услугам сотовой подвижной электросвязи;
от использования голосовых каналов и службы коротких сообщений (SMS), от контентных услуг, а
также от оказания абонентам своих сетей дополнительных услуг, в том числе выдача расшифровок 
состоявшихся телефонных соединений на бумажном и электронном носителе, по электронной почте, 
из архивных данных, выбор номера абонентом, антиопределитель номера и прочих услуг в 
соответствии с действующими прейскурантами.</t>
        </r>
      </text>
    </comment>
    <comment ref="BM152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341 отражаются данные о доходах от организации технического
взаимодействия между двумя сетями электросвязи (плата за присоединение),
при которой становится возможным установление соединения и передача
сообщений электросвязи в пределах этих сетей электросвязи</t>
        </r>
      </text>
    </comment>
    <comment ref="BM153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342 отражаются данные о доходах, полученных
оператором в результате исполнения своих обязательств в
рамках договоров о взаимодействии между операторами
электросвязи.</t>
        </r>
      </text>
    </comment>
    <comment ref="BM155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371 отражаются данные о доходах, полученных от
операторов электросвязи иностранных государств или 
операторов электросвязи Республики Беларусь, имеющих 
право на пропуск международного трафика и присоединение 
к сетям электросвязи иностранных государств, за пропуск 
международного трафика, входящего от сетей электросвязи 
иностранных государств на сети электросвязи Республики 
Беларусь, включая сети стационарной электросвязи (строка 
372) и сотовой подвижной электросвязи (строка 373).</t>
        </r>
      </text>
    </comment>
    <comment ref="BM16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376 отражаются данные о доходах, полученных оператором
сотовой подвижной электросвязи за пропуск трафика на свою сеть из
сети другого оператора сотовой подвижной электросвязи (трафик
одного оператора сотовой подвижной электросвязи в сети других
операторов сотовой подвижной электросвязи, проходящий через сеть
оператора электросвязи, уполномоченного на пропуск межсетевого
трафика)
</t>
        </r>
      </text>
    </comment>
    <comment ref="BM168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378 отражаются данные о доходах, 
полученных от оператора сети стационарной 
электросвязи за пропуск трафика на сети сотовой 
подвижной электросвязи от абонентов сети 
стационарной электросвязи.</t>
        </r>
      </text>
    </comment>
    <comment ref="BM170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350 отражаются данные о доходах от услуг по трансляции звуковых
программ: подключение оконечного абонентского устройства к сетям
распределительных приемных систем радиовещания; трансляция звуковых
программ по эфиру; предоставление в пользование и эксплуатационное
обслуживание технических средств звукового вещания.</t>
        </r>
      </text>
    </comment>
    <comment ref="BM171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360 отражаются данные о доходах от услуг по трансляции телевизионных
программ: подключение оконечного абонентского устройства к сетям распределительных
систем кабельного телевидения; трансляция телевизионных программ в зависимости от
среды распространения (эфирная, в системе кабельного телевидения); обслуживание сетей
распределительных систем кабельного телевидения; предоставление в пользование и
эксплуатационное обслуживание технических средств телевизионного вещания.</t>
        </r>
      </text>
    </comment>
    <comment ref="BM175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363 отражаются данные о доходах от оказания услуг электросвязи
по организации абоненту приема и просмотра телевизионных программ,
транслируемых посредством цифровых наземных телевизионных передающих
станций.</t>
        </r>
      </text>
    </comment>
    <comment ref="BM176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370 отражаются данные о доходах от предоставления различных
видов услуг электросвязи в сетях спутниковой связи: предоставление в
пользование ресурса космического сегмента и спутниковых каналов связи,
эксплуатационное обслуживание технических средств спутниковой связи и другие.</t>
        </r>
      </text>
    </comment>
    <comment ref="BM4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Брестская область </t>
        </r>
        <r>
          <rPr>
            <sz val="8"/>
            <rFont val="Arial Cyr"/>
            <family val="0"/>
          </rPr>
          <t>–</t>
        </r>
        <r>
          <rPr>
            <sz val="8"/>
            <rFont val="Tahoma"/>
            <family val="0"/>
          </rPr>
          <t xml:space="preserve"> 1
Витебская область – 2
Гомельская область – 3
Гродненская область – 4
город Минск – 5
Минская область - 6
Могилевская область – 7</t>
        </r>
      </text>
    </comment>
    <comment ref="BM167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377 отражаются данные о доходах, 
полученных от оператора сотовой подвижной 
электросвязи за пропуск трафика на сети 
стационарной электросвязи от абонентов 
сотовой подвижной электросвязи.</t>
        </r>
      </text>
    </comment>
    <comment ref="CK2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Данная форма приведена в  ред. постановления 
Национального статистического комитета 
Республики Беларусь от 16.05.2016 № 37,
от 15.05.2017 № 27,  от 27.09.2019 N 91, 
от 24.04.2020 N 23</t>
        </r>
      </text>
    </comment>
    <comment ref="BM165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По строке 375 отражаются данные о доходах, полученных
оператором электросвязи, уполномоченным на пропуск
межсетевого трафика, за пропуск трафика на сети сотовой
подвижной электросвязи от одного оператора сотовой
подвижной электросвязи к другим операторам сотовой
подвижной электросвязи.</t>
        </r>
      </text>
    </comment>
    <comment ref="BM116" authorId="1">
      <text>
        <r>
          <rPr>
            <b/>
            <sz val="10"/>
            <rFont val="Times New Roman"/>
            <family val="1"/>
          </rPr>
          <t>Примечание:</t>
        </r>
        <r>
          <rPr>
            <sz val="10"/>
            <rFont val="Times New Roman"/>
            <family val="1"/>
          </rPr>
          <t xml:space="preserve"> По строке 261 отражаются данные о доходах от предоставления услуг IP-телевидения, а также плата за заказ дополнительных сервисов по трансляции телевизионного контента, предоставляемого в рамках данной услуги.</t>
        </r>
      </text>
    </comment>
    <comment ref="BM117" authorId="1">
      <text>
        <r>
          <rPr>
            <b/>
            <sz val="10"/>
            <rFont val="Times New Roman"/>
            <family val="1"/>
          </rPr>
          <t>Примечание:</t>
        </r>
        <r>
          <rPr>
            <sz val="10"/>
            <rFont val="Times New Roman"/>
            <family val="1"/>
          </rPr>
          <t xml:space="preserve"> по строке 262 отражаются данные о доходах от передачи данных по организации постоянного соединения между оборудованием оператора присоединяемой сети передачи данных и оборудованием оператора присоединяющей сети передачи данных, обеспечивающего пропуск трафика из присоединяемой сети электросвязи в международные сети передачи данных, в том числе Интернет.</t>
        </r>
      </text>
    </comment>
  </commentList>
</comments>
</file>

<file path=xl/sharedStrings.xml><?xml version="1.0" encoding="utf-8"?>
<sst xmlns="http://schemas.openxmlformats.org/spreadsheetml/2006/main" count="237" uniqueCount="183">
  <si>
    <t>УТВЕРЖДЕНО</t>
  </si>
  <si>
    <t>Постановление Национального статистического комитета Республики Беларусь</t>
  </si>
  <si>
    <t>ГОСУДАРСТВЕННАЯ СТАТИСТИЧЕСКАЯ ОТЧЕТНОСТЬ</t>
  </si>
  <si>
    <t>ОТЧЕТ</t>
  </si>
  <si>
    <t xml:space="preserve"> 20</t>
  </si>
  <si>
    <t>Срок представления</t>
  </si>
  <si>
    <t>Код формы
по ОКУД</t>
  </si>
  <si>
    <t>Полное наименование юридического лица</t>
  </si>
  <si>
    <t>Электронный адрес (www, e-mail)</t>
  </si>
  <si>
    <t>Регистрационный номер респондента
в статистическом регистре (ОКПО)</t>
  </si>
  <si>
    <t>Учетный номер плательщика (УНП)</t>
  </si>
  <si>
    <t>(подпись)</t>
  </si>
  <si>
    <t>(инициалы, фамилия)</t>
  </si>
  <si>
    <t>г.</t>
  </si>
  <si>
    <t>(дата составления государственной статистической отчетности)</t>
  </si>
  <si>
    <t>Почтовый адрес (фактический)</t>
  </si>
  <si>
    <t>Представляют респонденты</t>
  </si>
  <si>
    <t>КОНФИДЕНЦИАЛЬНОСТЬ ГАРАНТИРУЕТСЯ ПОЛУЧАТЕЛЕМ ИНФОРМАЦИИ</t>
  </si>
  <si>
    <t>о доходах от услуг связи</t>
  </si>
  <si>
    <t>за январь –</t>
  </si>
  <si>
    <t>года</t>
  </si>
  <si>
    <t>(месяц)</t>
  </si>
  <si>
    <t>в виде электронного документа с использованием специализированного программного обеспечения, размещенного на сайте http://www.belstat.gov.by,</t>
  </si>
  <si>
    <t>24-го числа после отчетного периода</t>
  </si>
  <si>
    <t>главному статистическому управлению области
(города Минска)</t>
  </si>
  <si>
    <t>Форма 4-связь (доходы)</t>
  </si>
  <si>
    <t>Квартальная</t>
  </si>
  <si>
    <t>Код территории (область, г. Минск), на которой осуществляется деятельность</t>
  </si>
  <si>
    <t>Таблица 1</t>
  </si>
  <si>
    <t>А</t>
  </si>
  <si>
    <t>Б</t>
  </si>
  <si>
    <t>Наименование показателя</t>
  </si>
  <si>
    <t>Код строки</t>
  </si>
  <si>
    <t>Всего</t>
  </si>
  <si>
    <t>Из них от услуг связи, оказанных физическим лицам</t>
  </si>
  <si>
    <t>в том числе:</t>
  </si>
  <si>
    <t>пересылка почтовых отправлений:</t>
  </si>
  <si>
    <t>письменной корреспонденции</t>
  </si>
  <si>
    <t>из них международных</t>
  </si>
  <si>
    <t>посылок</t>
  </si>
  <si>
    <t>международной ускоренной почты</t>
  </si>
  <si>
    <t>внутренней ускоренной почты</t>
  </si>
  <si>
    <t>выплата пенсий, пособий, компенсаций и осуществление других выплат</t>
  </si>
  <si>
    <t>прием подписки, доставка и переадресование печатных средств массовой информации</t>
  </si>
  <si>
    <t>взаимодействие с международными операторами</t>
  </si>
  <si>
    <t>услуги специальной связи</t>
  </si>
  <si>
    <t>прочие услуги</t>
  </si>
  <si>
    <t>из них отправления Netлiст</t>
  </si>
  <si>
    <t>из них по доставке почтовых отправлений</t>
  </si>
  <si>
    <t>услуги телеграфной связи (сумма строк 231, с 233 по 235)</t>
  </si>
  <si>
    <t>передача телеграмм</t>
  </si>
  <si>
    <t>абонентское телеграфирование и телекс</t>
  </si>
  <si>
    <t>предоставление в пользование телеграфных каналов</t>
  </si>
  <si>
    <t>из него:</t>
  </si>
  <si>
    <t>без учета трафика</t>
  </si>
  <si>
    <t>с учетом предоплаченного трафика</t>
  </si>
  <si>
    <t>беспроводной</t>
  </si>
  <si>
    <t>из него по технологии Wi-Fi</t>
  </si>
  <si>
    <t>услуги передачи данных, оказанные операторами сотовой подвижной электросвязи</t>
  </si>
  <si>
    <t>пиринг</t>
  </si>
  <si>
    <t>услуги виртуальной частной сети передачи данных</t>
  </si>
  <si>
    <t>электронная почта</t>
  </si>
  <si>
    <t>передача факсимильных сообщений</t>
  </si>
  <si>
    <t>телефонные соединения в пределах республики</t>
  </si>
  <si>
    <t>в страны Содружества Независимых Государств</t>
  </si>
  <si>
    <t>в страны, не входящие в состав Содружества Независимых Государств</t>
  </si>
  <si>
    <t>предоставление каналов в пользование</t>
  </si>
  <si>
    <t>абонементная плата</t>
  </si>
  <si>
    <t>повременная плата</t>
  </si>
  <si>
    <t>дополнительные виды обслуживания, предоставляемые электронными автоматическими телефонными станциями</t>
  </si>
  <si>
    <t>предоставление в пользование технических средств</t>
  </si>
  <si>
    <t>телефонные соединения с использованием таксофонов</t>
  </si>
  <si>
    <t>услуги звукоусиления</t>
  </si>
  <si>
    <t>подвижная электросвязь</t>
  </si>
  <si>
    <t>сотовая подвижная электросвязь</t>
  </si>
  <si>
    <t>услуги присоединения и пропуска трафика (сумма строк 341, 342)</t>
  </si>
  <si>
    <t>услуги присоединения</t>
  </si>
  <si>
    <t>пропуск входящего трафика между абонентами разных сетей сотовой подвижной электросвязи</t>
  </si>
  <si>
    <t>услуги по трансляции звуковых программ</t>
  </si>
  <si>
    <t>услуги по трансляции телевизионных программ (сумма строк с 361 по 363)</t>
  </si>
  <si>
    <t>эфирная трансляция</t>
  </si>
  <si>
    <t>трансляция в системе кабельного телевидения</t>
  </si>
  <si>
    <t>доступ к сети эфирного цифрового телевизионного вещания</t>
  </si>
  <si>
    <t>услуги спутниковой связи</t>
  </si>
  <si>
    <t>междугородная и международная телефонная связь
(сумма строк 272, 275, с 278 по 280)</t>
  </si>
  <si>
    <t>междугородные телефонные соединения
(сумма строк 273, 274)</t>
  </si>
  <si>
    <t>международные телефонные соединения
(сумма строк 276, 277)</t>
  </si>
  <si>
    <t>Продолжение табл.</t>
  </si>
  <si>
    <t>Окончание табл.</t>
  </si>
  <si>
    <t>июнь</t>
  </si>
  <si>
    <t>сентябрь</t>
  </si>
  <si>
    <t>декабрь</t>
  </si>
  <si>
    <t>I квартал</t>
  </si>
  <si>
    <t>II квартал</t>
  </si>
  <si>
    <t>III квартал</t>
  </si>
  <si>
    <t>IV квартал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</si>
  <si>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</si>
  <si>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</si>
  <si>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</si>
  <si>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</si>
  <si>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</si>
  <si>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</si>
  <si>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</si>
  <si>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</si>
  <si>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</si>
  <si>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</si>
  <si>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</si>
  <si>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</si>
  <si>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Приложение</t>
  </si>
  <si>
    <t>к Указаниям по заполнению формы</t>
  </si>
  <si>
    <t>государственной статистической</t>
  </si>
  <si>
    <t>отчетности 4-связь (доходы)</t>
  </si>
  <si>
    <t>«Отчет о доходах от услуг связи»</t>
  </si>
  <si>
    <t>ПЕРЕЧЕНЬ</t>
  </si>
  <si>
    <t>кодов территорий, на которых осуществляется деятельность</t>
  </si>
  <si>
    <t>Наименование территории</t>
  </si>
  <si>
    <t>Код территории</t>
  </si>
  <si>
    <t>Брестская область</t>
  </si>
  <si>
    <t>Витебская область</t>
  </si>
  <si>
    <t>Гомельская область</t>
  </si>
  <si>
    <t>Гродненская область</t>
  </si>
  <si>
    <t>город Минск</t>
  </si>
  <si>
    <t>Минская область</t>
  </si>
  <si>
    <t>Могилевская область</t>
  </si>
  <si>
    <t>02.06.2015 № 31</t>
  </si>
  <si>
    <t>юридические лица (кроме микроорганизаций), их обособленные подразделения, имеющие отдельный баланс, видами экономической деятельности которых являются почтовая и курьерская деятельность, деятельность в области телекоммуникаций:</t>
  </si>
  <si>
    <t>не являющиеся малыми организациями, малые организации, подчиненные (входящие в состав) государственным органам (организациям), а также организации, акции (доли в уставных фондах) которых находятся в государственной собственности и переданы в управление государственным органам (организациям), их обособленные подразделения;</t>
  </si>
  <si>
    <t>малые организации без ведомственной подчиненности, их обособленные подразделения:</t>
  </si>
  <si>
    <t>за январь – декабрь  – 24 января</t>
  </si>
  <si>
    <t>Доходы от услуг почтовой и курьерской деятельности (без налога на добавленную стоимость) – всего (сумма строк 210, 226)</t>
  </si>
  <si>
    <t>РАЗДЕЛ I</t>
  </si>
  <si>
    <t>ПОЧТОВАЯ И КУРЬЕРСКАЯ ДЕЯТЕЛЬНОСТЬ</t>
  </si>
  <si>
    <t>Таблица 2</t>
  </si>
  <si>
    <t>378</t>
  </si>
  <si>
    <t>пропуск исходящего трафика абонентов стационарной электросвязи к сети сотовой подвижной электросвязи</t>
  </si>
  <si>
    <t>285</t>
  </si>
  <si>
    <t>услуги почтовой деятельности (сумма строк 211, 215, с 217 по 223)</t>
  </si>
  <si>
    <t>услуги курьерской деятельности</t>
  </si>
  <si>
    <t>пропуск международного трафика, входящего в Республику Беларусь</t>
  </si>
  <si>
    <t>стационарной электросвязи</t>
  </si>
  <si>
    <t>сотовой подвижной электросвязи</t>
  </si>
  <si>
    <t>пропуск международного трафика, исходящего из Республики Беларусь</t>
  </si>
  <si>
    <t>пропуск межсетевого трафика</t>
  </si>
  <si>
    <t>пропуск исходящего трафика абонентов сетей сотовой подвижной электросвязи к сети стационарной электросвязи</t>
  </si>
  <si>
    <t>310</t>
  </si>
  <si>
    <t>март</t>
  </si>
  <si>
    <t>Полное наименование обособленного подразделения юридического лица</t>
  </si>
  <si>
    <t>тысяч рублей</t>
  </si>
  <si>
    <t>предоставление доступа к сети стационарной электросвязи с использованием оконечного абонентского устройства</t>
  </si>
  <si>
    <t>из него на сети:</t>
  </si>
  <si>
    <t>Руководитель респондента</t>
  </si>
  <si>
    <t>или уполномоченный на</t>
  </si>
  <si>
    <t>составление и представление</t>
  </si>
  <si>
    <t>первичных статистических</t>
  </si>
  <si>
    <t>данных работник респондента</t>
  </si>
  <si>
    <t>(должность)</t>
  </si>
  <si>
    <t>РАЗДЕЛ II</t>
  </si>
  <si>
    <t>ДЕЯТЕЛЬНОСТЬ В ОБЛАСТИ ТЕЛЕКОММУНИКАЦИЙ</t>
  </si>
  <si>
    <t>доступ в сеть Интернет</t>
  </si>
  <si>
    <t>услуги телефонной связи (сумма строк 271, 283, 299)</t>
  </si>
  <si>
    <t>телефонные соединения абонентов сети стационарной электросвязи с абонентами других сетей</t>
  </si>
  <si>
    <t>местные телефонные соединения на городских и сельских телефонных сетях (сумма строк с 284 по 289)</t>
  </si>
  <si>
    <t>услуги пропуска трафика (сумма строк 371, с 374 по 379)</t>
  </si>
  <si>
    <t>пропуск исходящего трафика абонентов сети стационарной электросвязи одного оператора к сети стационарной электросвязи другого оператора</t>
  </si>
  <si>
    <t>379</t>
  </si>
  <si>
    <r>
      <t xml:space="preserve">В ячейках, помеченных цветом, содержатся формулы. </t>
    </r>
    <r>
      <rPr>
        <b/>
        <i/>
        <sz val="10.5"/>
        <color indexed="14"/>
        <rFont val="Times New Roman"/>
        <family val="1"/>
      </rPr>
      <t>Не рекомендуется удалять информацию из данных ячеек!</t>
    </r>
    <r>
      <rPr>
        <sz val="10.5"/>
        <rFont val="Times New Roman"/>
        <family val="1"/>
      </rPr>
      <t xml:space="preserve"> По умолчанию, в ячейках с числовыми значениями установлен формат </t>
    </r>
    <r>
      <rPr>
        <i/>
        <sz val="10.5"/>
        <rFont val="Times New Roman"/>
        <family val="1"/>
      </rPr>
      <t>"Финансовый"</t>
    </r>
    <r>
      <rPr>
        <sz val="10.5"/>
        <rFont val="Times New Roman"/>
        <family val="1"/>
      </rPr>
      <t>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</si>
  <si>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 xml:space="preserve">При необходимости представления значений </t>
    </r>
    <r>
      <rPr>
        <b/>
        <i/>
        <sz val="10.5"/>
        <rFont val="Times New Roman"/>
        <family val="1"/>
      </rPr>
      <t>с одним или двумя знаками после запятой</t>
    </r>
    <r>
      <rPr>
        <sz val="10.5"/>
        <rFont val="Times New Roman"/>
        <family val="1"/>
      </rPr>
      <t xml:space="preserve">, формат в ячейках, куда вносятся данные значения, можно изменить следующим образом: выделить данные ячейки, нажать правую кнопку мыши и выбрать команду </t>
    </r>
    <r>
      <rPr>
        <i/>
        <sz val="10.5"/>
        <rFont val="Times New Roman"/>
        <family val="1"/>
      </rPr>
      <t>"Формат ячеек"</t>
    </r>
    <r>
      <rPr>
        <sz val="10.5"/>
        <rFont val="Times New Roman"/>
        <family val="1"/>
      </rPr>
      <t xml:space="preserve">, перейти к вкладке </t>
    </r>
    <r>
      <rPr>
        <i/>
        <sz val="10.5"/>
        <rFont val="Times New Roman"/>
        <family val="1"/>
      </rPr>
      <t>"Число"</t>
    </r>
    <r>
      <rPr>
        <sz val="10.5"/>
        <rFont val="Times New Roman"/>
        <family val="1"/>
      </rPr>
      <t xml:space="preserve"> и выбрать необходимый числовой формат (</t>
    </r>
    <r>
      <rPr>
        <i/>
        <sz val="10.5"/>
        <rFont val="Times New Roman"/>
        <family val="1"/>
      </rPr>
      <t>"Финансовый"</t>
    </r>
    <r>
      <rPr>
        <sz val="10.5"/>
        <rFont val="Times New Roman"/>
        <family val="1"/>
      </rPr>
      <t xml:space="preserve">). В строке </t>
    </r>
    <r>
      <rPr>
        <i/>
        <sz val="10.5"/>
        <rFont val="Times New Roman"/>
        <family val="1"/>
      </rPr>
      <t>"Число десятичных знаков"</t>
    </r>
    <r>
      <rPr>
        <sz val="10.5"/>
        <rFont val="Times New Roman"/>
        <family val="1"/>
      </rPr>
      <t xml:space="preserve"> указать необходимое кол-во знаков после запятой. Либо воспользоваться кнопками </t>
    </r>
    <r>
      <rPr>
        <i/>
        <sz val="10.5"/>
        <rFont val="Times New Roman"/>
        <family val="1"/>
      </rPr>
      <t>"Увеличение / уменьшение разрядности"</t>
    </r>
    <r>
      <rPr>
        <sz val="10.5"/>
        <rFont val="Times New Roman"/>
        <family val="1"/>
      </rPr>
      <t xml:space="preserve"> на панели инструментов </t>
    </r>
    <r>
      <rPr>
        <i/>
        <sz val="10.5"/>
        <rFont val="Times New Roman"/>
        <family val="1"/>
      </rPr>
      <t>"Форматирование"</t>
    </r>
    <r>
      <rPr>
        <sz val="10.5"/>
        <rFont val="Times New Roman"/>
        <family val="1"/>
      </rPr>
      <t>.</t>
    </r>
  </si>
  <si>
    <r>
      <t xml:space="preserve">В форме содержатся примечания, которые обозначены </t>
    </r>
    <r>
      <rPr>
        <b/>
        <i/>
        <sz val="10.5"/>
        <color indexed="10"/>
        <rFont val="Times New Roman"/>
        <family val="1"/>
      </rPr>
      <t>красными треугольничками</t>
    </r>
    <r>
      <rPr>
        <sz val="10.5"/>
        <rFont val="Times New Roman"/>
        <family val="1"/>
      </rPr>
      <t xml:space="preserve"> в правом верхнем углу ячейки, для прочтения примечания необходимо подвести курсор к необходимой ячейке.</t>
    </r>
  </si>
  <si>
    <r>
      <t xml:space="preserve">Заполните таблицы на </t>
    </r>
    <r>
      <rPr>
        <b/>
        <i/>
        <sz val="10.5"/>
        <color indexed="63"/>
        <rFont val="Times New Roman"/>
        <family val="1"/>
      </rPr>
      <t>сером фоне</t>
    </r>
    <r>
      <rPr>
        <sz val="10.5"/>
        <rFont val="Times New Roman"/>
        <family val="1"/>
      </rPr>
      <t xml:space="preserve">, после чего таблицы Отчета заполнятся автоматически.  Ячейки отчета, которые не отмечены голубым цветом (не содержат формулы), необходимо заполнить вручную. </t>
    </r>
  </si>
  <si>
    <r>
      <t xml:space="preserve">В титульной части отчета выберите </t>
    </r>
    <r>
      <rPr>
        <b/>
        <i/>
        <sz val="10.5"/>
        <rFont val="Times New Roman"/>
        <family val="1"/>
      </rPr>
      <t>наименование отчетного месяца из выпадающего списка</t>
    </r>
    <r>
      <rPr>
        <sz val="10.5"/>
        <rFont val="Times New Roman"/>
        <family val="1"/>
      </rPr>
      <t>, иначе необходимые данные не перенесутся в отчет.</t>
    </r>
  </si>
  <si>
    <t>Рекомендации по заполнению статистической отчетности, 
форма 4-связь (доходы)</t>
  </si>
  <si>
    <t>0630001</t>
  </si>
  <si>
    <t>Доходы от услуг в области телекоммуникаций (без налога на добавленную стоимость) – всего (сумма строк 230, 240, 256, 270, 310, 320, 330, 340, 350, 360, 370)</t>
  </si>
  <si>
    <t>261</t>
  </si>
  <si>
    <t>телематические услуги (сумма строк 257, 258, 260)</t>
  </si>
  <si>
    <t>услуги IP-телевидения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</si>
  <si>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</si>
  <si>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из нее гибридные отправления</t>
  </si>
  <si>
    <t>услуги передачи данных (сумма строк 241, с 252 по 254, 261, 262, 255)</t>
  </si>
  <si>
    <t>стационарный широкополосный (сумма строк с 245 и 246)</t>
  </si>
  <si>
    <t>262</t>
  </si>
  <si>
    <t>предоставление операторам электросвязи доступа к международным сетям передачи данных, в том числе сегменту Интернет</t>
  </si>
  <si>
    <t>(контактный номер телефона, адрес электронной почты)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</si>
</sst>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[$-FC19]d\ mmmm\ yyyy\ &quot;г.&quot;"/>
    <numFmt numFmtId="180" formatCode="_-* #,##0.000_р_._-;\-* #,##0.000_р_._-;_-* &quot;-&quot;???_р_._-;_-@_-"/>
    <numFmt numFmtId="181" formatCode="_-* #,##0.00_р_._-;\-* #,##0.00_р_._-;_-* &quot;-&quot;?_р_._-;_-@_-"/>
    <numFmt numFmtId="182" formatCode="_-* #,##0_р_._-;\-* #,##0_р_._-;_-* &quot;-&quot;?_р_._-;_-@_-"/>
    <numFmt numFmtId="183" formatCode="[$-F800]dddd\,\ mmmm\ dd\,\ yyyy"/>
    <numFmt numFmtId="184" formatCode="0;[Red]0"/>
    <numFmt numFmtId="185" formatCode="d\ mmmm\,\ yyyy"/>
    <numFmt numFmtId="186" formatCode="_-* #,##0.00[$р.-419]_-;\-* #,##0.00[$р.-419]_-;_-* &quot;-&quot;??[$р.-419]_-;_-@_-"/>
    <numFmt numFmtId="187" formatCode="0.0%"/>
    <numFmt numFmtId="188" formatCode="mmm/yyyy"/>
    <numFmt numFmtId="189" formatCode="#,##0_ ;\-#,##0\ 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000000000"/>
    <numFmt numFmtId="199" formatCode="0.0000000"/>
    <numFmt numFmtId="200" formatCode="0.000000"/>
    <numFmt numFmtId="201" formatCode="[$-419]d\ mmm;@"/>
    <numFmt numFmtId="202" formatCode="_-* #,##0.0000000_р_._-;\-* #,##0.0000000_р_._-;_-* &quot;-&quot;???????_р_._-;_-@_-"/>
    <numFmt numFmtId="203" formatCode="dd/mm/yy;@"/>
    <numFmt numFmtId="204" formatCode="_-* #,##0.0_р_._-;\-* #,##0.0_р_._-;_-* &quot;-&quot;_р_._-;_-@_-"/>
    <numFmt numFmtId="205" formatCode="0.0"/>
    <numFmt numFmtId="206" formatCode="0.000"/>
    <numFmt numFmtId="207" formatCode="0.0000"/>
    <numFmt numFmtId="208" formatCode="_-* #,##0.00_р_._-;\-* #,##0.00_р_._-;_-* &quot;-&quot;_р_._-;_-@_-"/>
    <numFmt numFmtId="209" formatCode="_-* #,##0.0000_р_._-;\-* #,##0.0000_р_._-;_-* &quot;-&quot;???_р_._-;_-@_-"/>
    <numFmt numFmtId="210" formatCode="_-* #,##0.00000_р_._-;\-* #,##0.00000_р_._-;_-* &quot;-&quot;???_р_._-;_-@_-"/>
    <numFmt numFmtId="211" formatCode="_-* #,##0.00_р_._-;\-* #,##0.00_р_._-;_-* &quot;-&quot;???_р_._-;_-@_-"/>
    <numFmt numFmtId="212" formatCode="_-* #,##0.0_р_._-;\-* #,##0.0_р_._-;_-* &quot;-&quot;???_р_._-;_-@_-"/>
    <numFmt numFmtId="213" formatCode="_-* #,##0_р_._-;\-* #,##0_р_._-;_-* &quot;-&quot;???_р_._-;_-@_-"/>
    <numFmt numFmtId="214" formatCode="_-* #,##0.000_р_._-;\-* #,##0.000_р_._-;_-* &quot;-&quot;??_р_._-;_-@_-"/>
    <numFmt numFmtId="215" formatCode="#,##0.000"/>
    <numFmt numFmtId="216" formatCode="#,##0&quot;₽&quot;;\-#,##0&quot;₽&quot;"/>
    <numFmt numFmtId="217" formatCode="#,##0&quot;₽&quot;;[Red]\-#,##0&quot;₽&quot;"/>
    <numFmt numFmtId="218" formatCode="#,##0.00&quot;₽&quot;;\-#,##0.00&quot;₽&quot;"/>
    <numFmt numFmtId="219" formatCode="#,##0.00&quot;₽&quot;;[Red]\-#,##0.00&quot;₽&quot;"/>
    <numFmt numFmtId="220" formatCode="_-* #,##0&quot;₽&quot;_-;\-* #,##0&quot;₽&quot;_-;_-* &quot;-&quot;&quot;₽&quot;_-;_-@_-"/>
    <numFmt numFmtId="221" formatCode="_-* #,##0_₽_-;\-* #,##0_₽_-;_-* &quot;-&quot;_₽_-;_-@_-"/>
    <numFmt numFmtId="222" formatCode="_-* #,##0.00&quot;₽&quot;_-;\-* #,##0.00&quot;₽&quot;_-;_-* &quot;-&quot;??&quot;₽&quot;_-;_-@_-"/>
    <numFmt numFmtId="223" formatCode="_-* #,##0.00_₽_-;\-* #,##0.00_₽_-;_-* &quot;-&quot;??_₽_-;_-@_-"/>
    <numFmt numFmtId="224" formatCode="_-* #,##0.0\ _₽_-;\-* #,##0.0\ _₽_-;_-* &quot;-&quot;?\ _₽_-;_-@_-"/>
  </numFmts>
  <fonts count="55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i/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u val="single"/>
      <sz val="10"/>
      <color indexed="12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0"/>
      <color indexed="20"/>
      <name val="Times New Roman"/>
      <family val="1"/>
    </font>
    <font>
      <sz val="10"/>
      <color indexed="12"/>
      <name val="Arial Cyr"/>
      <family val="0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0"/>
    </font>
    <font>
      <i/>
      <sz val="10"/>
      <name val="Times New Roman"/>
      <family val="1"/>
    </font>
    <font>
      <b/>
      <u val="single"/>
      <sz val="14"/>
      <name val="Times New Roman CYR"/>
      <family val="1"/>
    </font>
    <font>
      <b/>
      <i/>
      <sz val="10.5"/>
      <color indexed="14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b/>
      <i/>
      <sz val="10.5"/>
      <color indexed="10"/>
      <name val="Times New Roman"/>
      <family val="1"/>
    </font>
    <font>
      <b/>
      <i/>
      <sz val="10.5"/>
      <color indexed="63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2"/>
      <name val="Times New Roman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5" fillId="0" borderId="0">
      <alignment horizontal="justify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49" fontId="5" fillId="0" borderId="1">
      <alignment horizontal="left"/>
      <protection/>
    </xf>
    <xf numFmtId="0" fontId="24" fillId="5" borderId="2" applyNumberFormat="0" applyAlignment="0" applyProtection="0"/>
    <xf numFmtId="0" fontId="25" fillId="13" borderId="3" applyNumberFormat="0" applyAlignment="0" applyProtection="0"/>
    <xf numFmtId="0" fontId="26" fillId="13" borderId="2" applyNumberFormat="0" applyAlignment="0" applyProtection="0"/>
    <xf numFmtId="0" fontId="10" fillId="0" borderId="0" applyNumberFormat="0" applyFill="0" applyBorder="0" applyAlignment="0" applyProtection="0"/>
    <xf numFmtId="49" fontId="5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7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0" fillId="0" borderId="7" applyNumberFormat="0" applyFill="0" applyAlignment="0" applyProtection="0"/>
    <xf numFmtId="0" fontId="31" fillId="24" borderId="8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9" fillId="0" borderId="0">
      <alignment horizontal="left"/>
      <protection/>
    </xf>
    <xf numFmtId="49" fontId="6" fillId="0" borderId="0">
      <alignment horizontal="center" vertical="top"/>
      <protection/>
    </xf>
    <xf numFmtId="0" fontId="5" fillId="0" borderId="9">
      <alignment horizontal="center"/>
      <protection/>
    </xf>
    <xf numFmtId="0" fontId="36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37" fillId="0" borderId="11" applyNumberFormat="0" applyFill="0" applyAlignment="0" applyProtection="0"/>
    <xf numFmtId="0" fontId="5" fillId="0" borderId="1">
      <alignment horizontal="left" wrapText="1"/>
      <protection/>
    </xf>
    <xf numFmtId="0" fontId="38" fillId="0" borderId="0" applyNumberFormat="0" applyFill="0" applyBorder="0" applyAlignment="0" applyProtection="0"/>
    <xf numFmtId="0" fontId="4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219">
    <xf numFmtId="0" fontId="0" fillId="0" borderId="0" xfId="0" applyAlignment="1">
      <alignment/>
    </xf>
    <xf numFmtId="0" fontId="8" fillId="13" borderId="0" xfId="77" applyFill="1">
      <alignment/>
      <protection/>
    </xf>
    <xf numFmtId="0" fontId="8" fillId="13" borderId="0" xfId="77" applyFill="1" applyBorder="1">
      <alignment/>
      <protection/>
    </xf>
    <xf numFmtId="0" fontId="8" fillId="7" borderId="0" xfId="77" applyFill="1">
      <alignment/>
      <protection/>
    </xf>
    <xf numFmtId="0" fontId="8" fillId="7" borderId="12" xfId="77" applyFill="1" applyBorder="1">
      <alignment/>
      <protection/>
    </xf>
    <xf numFmtId="0" fontId="8" fillId="7" borderId="13" xfId="77" applyFill="1" applyBorder="1">
      <alignment/>
      <protection/>
    </xf>
    <xf numFmtId="0" fontId="8" fillId="7" borderId="14" xfId="77" applyFill="1" applyBorder="1">
      <alignment/>
      <protection/>
    </xf>
    <xf numFmtId="0" fontId="8" fillId="7" borderId="15" xfId="77" applyFill="1" applyBorder="1">
      <alignment/>
      <protection/>
    </xf>
    <xf numFmtId="0" fontId="8" fillId="7" borderId="9" xfId="77" applyFill="1" applyBorder="1">
      <alignment/>
      <protection/>
    </xf>
    <xf numFmtId="0" fontId="8" fillId="7" borderId="16" xfId="77" applyFill="1" applyBorder="1">
      <alignment/>
      <protection/>
    </xf>
    <xf numFmtId="0" fontId="8" fillId="7" borderId="17" xfId="77" applyFill="1" applyBorder="1">
      <alignment/>
      <protection/>
    </xf>
    <xf numFmtId="0" fontId="8" fillId="7" borderId="0" xfId="77" applyFill="1" applyBorder="1">
      <alignment/>
      <protection/>
    </xf>
    <xf numFmtId="0" fontId="8" fillId="7" borderId="18" xfId="77" applyFill="1" applyBorder="1">
      <alignment/>
      <protection/>
    </xf>
    <xf numFmtId="0" fontId="8" fillId="7" borderId="0" xfId="77" applyFont="1" applyFill="1">
      <alignment/>
      <protection/>
    </xf>
    <xf numFmtId="0" fontId="8" fillId="7" borderId="0" xfId="77" applyFill="1" applyAlignment="1">
      <alignment horizontal="center" vertical="center"/>
      <protection/>
    </xf>
    <xf numFmtId="0" fontId="8" fillId="7" borderId="0" xfId="77" applyFill="1" applyAlignment="1">
      <alignment horizontal="right"/>
      <protection/>
    </xf>
    <xf numFmtId="0" fontId="8" fillId="7" borderId="0" xfId="77" applyFont="1" applyFill="1" applyAlignment="1">
      <alignment horizontal="right"/>
      <protection/>
    </xf>
    <xf numFmtId="0" fontId="9" fillId="7" borderId="0" xfId="80" applyFill="1">
      <alignment horizontal="left"/>
      <protection/>
    </xf>
    <xf numFmtId="49" fontId="6" fillId="7" borderId="0" xfId="81" applyFill="1" applyAlignment="1">
      <alignment horizontal="left" vertical="top"/>
      <protection/>
    </xf>
    <xf numFmtId="14" fontId="14" fillId="13" borderId="0" xfId="0" applyNumberFormat="1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4" fillId="13" borderId="0" xfId="0" applyNumberFormat="1" applyFont="1" applyFill="1" applyBorder="1" applyAlignment="1">
      <alignment horizontal="center"/>
    </xf>
    <xf numFmtId="0" fontId="15" fillId="13" borderId="0" xfId="77" applyFont="1" applyFill="1">
      <alignment/>
      <protection/>
    </xf>
    <xf numFmtId="0" fontId="8" fillId="13" borderId="19" xfId="77" applyFill="1" applyBorder="1">
      <alignment/>
      <protection/>
    </xf>
    <xf numFmtId="0" fontId="8" fillId="13" borderId="20" xfId="77" applyFill="1" applyBorder="1">
      <alignment/>
      <protection/>
    </xf>
    <xf numFmtId="0" fontId="8" fillId="13" borderId="21" xfId="77" applyFill="1" applyBorder="1">
      <alignment/>
      <protection/>
    </xf>
    <xf numFmtId="0" fontId="8" fillId="13" borderId="22" xfId="77" applyFill="1" applyBorder="1">
      <alignment/>
      <protection/>
    </xf>
    <xf numFmtId="178" fontId="8" fillId="13" borderId="23" xfId="77" applyNumberFormat="1" applyFill="1" applyBorder="1" applyAlignment="1" applyProtection="1">
      <alignment shrinkToFit="1"/>
      <protection locked="0"/>
    </xf>
    <xf numFmtId="178" fontId="8" fillId="13" borderId="24" xfId="77" applyNumberFormat="1" applyFill="1" applyBorder="1" applyAlignment="1" applyProtection="1">
      <alignment shrinkToFit="1"/>
      <protection locked="0"/>
    </xf>
    <xf numFmtId="178" fontId="8" fillId="13" borderId="25" xfId="77" applyNumberFormat="1" applyFill="1" applyBorder="1" applyAlignment="1" applyProtection="1">
      <alignment shrinkToFit="1"/>
      <protection locked="0"/>
    </xf>
    <xf numFmtId="178" fontId="8" fillId="13" borderId="26" xfId="77" applyNumberFormat="1" applyFill="1" applyBorder="1" applyAlignment="1" applyProtection="1">
      <alignment shrinkToFit="1"/>
      <protection locked="0"/>
    </xf>
    <xf numFmtId="178" fontId="8" fillId="13" borderId="27" xfId="77" applyNumberFormat="1" applyFill="1" applyBorder="1" applyAlignment="1" applyProtection="1">
      <alignment shrinkToFit="1"/>
      <protection locked="0"/>
    </xf>
    <xf numFmtId="178" fontId="8" fillId="13" borderId="28" xfId="77" applyNumberFormat="1" applyFill="1" applyBorder="1" applyAlignment="1" applyProtection="1">
      <alignment shrinkToFit="1"/>
      <protection locked="0"/>
    </xf>
    <xf numFmtId="0" fontId="18" fillId="7" borderId="0" xfId="0" applyFont="1" applyFill="1" applyAlignment="1">
      <alignment vertical="top" wrapText="1"/>
    </xf>
    <xf numFmtId="0" fontId="19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40" fillId="13" borderId="0" xfId="77" applyFont="1" applyFill="1">
      <alignment/>
      <protection/>
    </xf>
    <xf numFmtId="178" fontId="8" fillId="25" borderId="25" xfId="77" applyNumberFormat="1" applyFill="1" applyBorder="1" applyAlignment="1" applyProtection="1">
      <alignment shrinkToFit="1"/>
      <protection hidden="1"/>
    </xf>
    <xf numFmtId="178" fontId="8" fillId="25" borderId="26" xfId="77" applyNumberFormat="1" applyFill="1" applyBorder="1" applyAlignment="1" applyProtection="1">
      <alignment shrinkToFit="1"/>
      <protection hidden="1"/>
    </xf>
    <xf numFmtId="178" fontId="8" fillId="25" borderId="23" xfId="77" applyNumberFormat="1" applyFill="1" applyBorder="1" applyAlignment="1" applyProtection="1">
      <alignment shrinkToFit="1"/>
      <protection hidden="1"/>
    </xf>
    <xf numFmtId="178" fontId="8" fillId="25" borderId="24" xfId="77" applyNumberFormat="1" applyFill="1" applyBorder="1" applyAlignment="1" applyProtection="1">
      <alignment shrinkToFit="1"/>
      <protection hidden="1"/>
    </xf>
    <xf numFmtId="0" fontId="8" fillId="13" borderId="0" xfId="77" applyFill="1" applyProtection="1">
      <alignment/>
      <protection hidden="1"/>
    </xf>
    <xf numFmtId="0" fontId="40" fillId="13" borderId="0" xfId="77" applyFont="1" applyFill="1" applyProtection="1">
      <alignment/>
      <protection hidden="1"/>
    </xf>
    <xf numFmtId="0" fontId="9" fillId="7" borderId="0" xfId="80" applyFont="1" applyFill="1">
      <alignment horizontal="left"/>
      <protection/>
    </xf>
    <xf numFmtId="49" fontId="11" fillId="7" borderId="0" xfId="82" applyNumberFormat="1" applyFont="1" applyFill="1" applyBorder="1" applyAlignment="1" applyProtection="1">
      <alignment shrinkToFit="1"/>
      <protection locked="0"/>
    </xf>
    <xf numFmtId="49" fontId="6" fillId="7" borderId="0" xfId="81" applyFont="1" applyFill="1" applyBorder="1" applyAlignment="1">
      <alignment vertical="top"/>
      <protection/>
    </xf>
    <xf numFmtId="49" fontId="6" fillId="7" borderId="0" xfId="81" applyFill="1" applyBorder="1" applyAlignment="1">
      <alignment vertical="top"/>
      <protection/>
    </xf>
    <xf numFmtId="49" fontId="6" fillId="7" borderId="0" xfId="81" applyFont="1" applyFill="1" applyBorder="1" applyAlignment="1" applyProtection="1">
      <alignment vertical="top"/>
      <protection/>
    </xf>
    <xf numFmtId="49" fontId="11" fillId="7" borderId="0" xfId="82" applyNumberFormat="1" applyFont="1" applyFill="1" applyBorder="1" applyAlignment="1" applyProtection="1">
      <alignment shrinkToFit="1"/>
      <protection/>
    </xf>
    <xf numFmtId="0" fontId="13" fillId="13" borderId="29" xfId="77" applyFont="1" applyFill="1" applyBorder="1" applyAlignment="1">
      <alignment horizontal="center"/>
      <protection/>
    </xf>
    <xf numFmtId="0" fontId="13" fillId="13" borderId="30" xfId="77" applyFont="1" applyFill="1" applyBorder="1" applyAlignment="1">
      <alignment horizontal="center"/>
      <protection/>
    </xf>
    <xf numFmtId="178" fontId="8" fillId="13" borderId="19" xfId="77" applyNumberFormat="1" applyFill="1" applyBorder="1" applyAlignment="1" applyProtection="1">
      <alignment shrinkToFit="1"/>
      <protection locked="0"/>
    </xf>
    <xf numFmtId="178" fontId="8" fillId="13" borderId="20" xfId="77" applyNumberFormat="1" applyFill="1" applyBorder="1" applyAlignment="1" applyProtection="1">
      <alignment shrinkToFit="1"/>
      <protection locked="0"/>
    </xf>
    <xf numFmtId="0" fontId="21" fillId="15" borderId="29" xfId="0" applyFont="1" applyFill="1" applyBorder="1" applyAlignment="1">
      <alignment horizontal="center" vertical="center" wrapText="1"/>
    </xf>
    <xf numFmtId="0" fontId="21" fillId="15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vertical="top" wrapText="1"/>
    </xf>
    <xf numFmtId="0" fontId="8" fillId="7" borderId="32" xfId="0" applyFont="1" applyFill="1" applyBorder="1" applyAlignment="1">
      <alignment horizontal="center" wrapText="1"/>
    </xf>
    <xf numFmtId="0" fontId="8" fillId="7" borderId="25" xfId="0" applyFont="1" applyFill="1" applyBorder="1" applyAlignment="1">
      <alignment vertical="top" wrapText="1"/>
    </xf>
    <xf numFmtId="0" fontId="8" fillId="7" borderId="26" xfId="0" applyFont="1" applyFill="1" applyBorder="1" applyAlignment="1">
      <alignment horizontal="center" wrapText="1"/>
    </xf>
    <xf numFmtId="0" fontId="8" fillId="7" borderId="33" xfId="0" applyFont="1" applyFill="1" applyBorder="1" applyAlignment="1">
      <alignment vertical="top" wrapText="1"/>
    </xf>
    <xf numFmtId="0" fontId="8" fillId="7" borderId="34" xfId="0" applyFont="1" applyFill="1" applyBorder="1" applyAlignment="1">
      <alignment horizontal="center" wrapText="1"/>
    </xf>
    <xf numFmtId="178" fontId="8" fillId="25" borderId="16" xfId="77" applyNumberFormat="1" applyFill="1" applyBorder="1" applyAlignment="1" applyProtection="1">
      <alignment shrinkToFit="1"/>
      <protection hidden="1"/>
    </xf>
    <xf numFmtId="0" fontId="8" fillId="13" borderId="9" xfId="77" applyFill="1" applyBorder="1">
      <alignment/>
      <protection/>
    </xf>
    <xf numFmtId="178" fontId="8" fillId="25" borderId="35" xfId="77" applyNumberFormat="1" applyFill="1" applyBorder="1" applyAlignment="1" applyProtection="1">
      <alignment shrinkToFit="1"/>
      <protection hidden="1"/>
    </xf>
    <xf numFmtId="0" fontId="46" fillId="7" borderId="0" xfId="77" applyFont="1" applyFill="1" applyAlignment="1">
      <alignment horizontal="justify" vertical="top" wrapText="1"/>
      <protection/>
    </xf>
    <xf numFmtId="0" fontId="44" fillId="25" borderId="0" xfId="70" applyFont="1" applyFill="1" applyAlignment="1">
      <alignment horizontal="center" vertical="center" wrapText="1"/>
      <protection/>
    </xf>
    <xf numFmtId="49" fontId="11" fillId="7" borderId="9" xfId="82" applyNumberFormat="1" applyFont="1" applyFill="1" applyBorder="1" applyAlignment="1" applyProtection="1">
      <alignment horizontal="center" shrinkToFit="1"/>
      <protection locked="0"/>
    </xf>
    <xf numFmtId="49" fontId="11" fillId="7" borderId="9" xfId="82" applyNumberFormat="1" applyFont="1" applyFill="1" applyAlignment="1" applyProtection="1">
      <alignment horizontal="center" shrinkToFit="1"/>
      <protection locked="0"/>
    </xf>
    <xf numFmtId="0" fontId="43" fillId="7" borderId="9" xfId="77" applyFont="1" applyFill="1" applyBorder="1" applyAlignment="1" applyProtection="1">
      <alignment horizontal="center"/>
      <protection locked="0"/>
    </xf>
    <xf numFmtId="0" fontId="7" fillId="0" borderId="1" xfId="71">
      <alignment horizontal="center" vertical="center" wrapText="1"/>
      <protection/>
    </xf>
    <xf numFmtId="0" fontId="7" fillId="7" borderId="1" xfId="71" applyFont="1" applyFill="1">
      <alignment horizontal="center" vertical="center" wrapText="1"/>
      <protection/>
    </xf>
    <xf numFmtId="0" fontId="5" fillId="7" borderId="15" xfId="88" applyFill="1" applyBorder="1" applyAlignment="1">
      <alignment horizontal="left" wrapText="1" indent="1"/>
      <protection/>
    </xf>
    <xf numFmtId="0" fontId="5" fillId="7" borderId="9" xfId="88" applyFill="1" applyBorder="1" applyAlignment="1">
      <alignment horizontal="left" wrapText="1" indent="1"/>
      <protection/>
    </xf>
    <xf numFmtId="49" fontId="5" fillId="7" borderId="15" xfId="88" applyNumberFormat="1" applyFill="1" applyBorder="1" applyAlignment="1">
      <alignment horizontal="center" wrapText="1"/>
      <protection/>
    </xf>
    <xf numFmtId="49" fontId="5" fillId="7" borderId="9" xfId="88" applyNumberFormat="1" applyFill="1" applyBorder="1" applyAlignment="1">
      <alignment horizontal="center" wrapText="1"/>
      <protection/>
    </xf>
    <xf numFmtId="49" fontId="5" fillId="7" borderId="16" xfId="88" applyNumberFormat="1" applyFill="1" applyBorder="1" applyAlignment="1">
      <alignment horizontal="center" wrapText="1"/>
      <protection/>
    </xf>
    <xf numFmtId="178" fontId="5" fillId="25" borderId="16" xfId="88" applyNumberFormat="1" applyFill="1" applyBorder="1" applyAlignment="1" applyProtection="1">
      <alignment horizontal="center" shrinkToFit="1"/>
      <protection hidden="1"/>
    </xf>
    <xf numFmtId="178" fontId="5" fillId="25" borderId="36" xfId="88" applyNumberFormat="1" applyFill="1" applyBorder="1" applyAlignment="1" applyProtection="1">
      <alignment horizontal="center" shrinkToFit="1"/>
      <protection hidden="1"/>
    </xf>
    <xf numFmtId="0" fontId="13" fillId="13" borderId="37" xfId="77" applyFont="1" applyFill="1" applyBorder="1" applyAlignment="1">
      <alignment horizontal="center" vertical="center"/>
      <protection/>
    </xf>
    <xf numFmtId="0" fontId="13" fillId="13" borderId="38" xfId="77" applyFont="1" applyFill="1" applyBorder="1" applyAlignment="1">
      <alignment horizontal="center" vertical="center"/>
      <protection/>
    </xf>
    <xf numFmtId="0" fontId="5" fillId="7" borderId="14" xfId="88" applyFill="1" applyBorder="1" applyAlignment="1">
      <alignment horizontal="center" wrapText="1"/>
      <protection/>
    </xf>
    <xf numFmtId="0" fontId="5" fillId="7" borderId="39" xfId="88" applyFill="1" applyBorder="1" applyAlignment="1">
      <alignment horizontal="center" wrapText="1"/>
      <protection/>
    </xf>
    <xf numFmtId="0" fontId="5" fillId="7" borderId="15" xfId="88" applyFont="1" applyFill="1" applyBorder="1" applyAlignment="1">
      <alignment horizontal="left" wrapText="1" indent="2"/>
      <protection/>
    </xf>
    <xf numFmtId="0" fontId="5" fillId="7" borderId="9" xfId="88" applyFill="1" applyBorder="1" applyAlignment="1">
      <alignment horizontal="left" wrapText="1" indent="2"/>
      <protection/>
    </xf>
    <xf numFmtId="0" fontId="5" fillId="7" borderId="17" xfId="88" applyFont="1" applyFill="1" applyBorder="1" applyAlignment="1">
      <alignment horizontal="left" wrapText="1" indent="2"/>
      <protection/>
    </xf>
    <xf numFmtId="0" fontId="5" fillId="7" borderId="0" xfId="88" applyFill="1" applyBorder="1" applyAlignment="1">
      <alignment horizontal="left" wrapText="1" indent="2"/>
      <protection/>
    </xf>
    <xf numFmtId="49" fontId="5" fillId="7" borderId="17" xfId="88" applyNumberFormat="1" applyFill="1" applyBorder="1" applyAlignment="1">
      <alignment horizontal="center" wrapText="1"/>
      <protection/>
    </xf>
    <xf numFmtId="49" fontId="5" fillId="7" borderId="0" xfId="88" applyNumberFormat="1" applyFill="1" applyBorder="1" applyAlignment="1">
      <alignment horizontal="center" wrapText="1"/>
      <protection/>
    </xf>
    <xf numFmtId="49" fontId="5" fillId="7" borderId="18" xfId="88" applyNumberFormat="1" applyFill="1" applyBorder="1" applyAlignment="1">
      <alignment horizontal="center" wrapText="1"/>
      <protection/>
    </xf>
    <xf numFmtId="178" fontId="5" fillId="25" borderId="35" xfId="88" applyNumberFormat="1" applyFill="1" applyBorder="1" applyAlignment="1" applyProtection="1">
      <alignment horizontal="center" shrinkToFit="1"/>
      <protection hidden="1"/>
    </xf>
    <xf numFmtId="178" fontId="5" fillId="25" borderId="1" xfId="88" applyNumberFormat="1" applyFill="1" applyAlignment="1" applyProtection="1">
      <alignment horizontal="center" shrinkToFit="1"/>
      <protection hidden="1"/>
    </xf>
    <xf numFmtId="0" fontId="5" fillId="7" borderId="17" xfId="88" applyFill="1" applyBorder="1" applyAlignment="1">
      <alignment horizontal="left" wrapText="1" indent="2"/>
      <protection/>
    </xf>
    <xf numFmtId="0" fontId="0" fillId="7" borderId="0" xfId="0" applyFill="1" applyBorder="1" applyAlignment="1">
      <alignment horizontal="left" wrapText="1" indent="2"/>
    </xf>
    <xf numFmtId="0" fontId="7" fillId="7" borderId="40" xfId="71" applyFont="1" applyFill="1" applyBorder="1" applyAlignment="1">
      <alignment horizontal="center" vertical="center" wrapText="1"/>
      <protection/>
    </xf>
    <xf numFmtId="0" fontId="41" fillId="7" borderId="41" xfId="0" applyFont="1" applyFill="1" applyBorder="1" applyAlignment="1">
      <alignment horizontal="center" vertical="center" wrapText="1"/>
    </xf>
    <xf numFmtId="0" fontId="41" fillId="7" borderId="35" xfId="0" applyFont="1" applyFill="1" applyBorder="1" applyAlignment="1">
      <alignment horizontal="center" vertical="center" wrapText="1"/>
    </xf>
    <xf numFmtId="0" fontId="5" fillId="7" borderId="17" xfId="88" applyFill="1" applyBorder="1" applyAlignment="1">
      <alignment horizontal="left" wrapText="1" indent="1"/>
      <protection/>
    </xf>
    <xf numFmtId="0" fontId="0" fillId="7" borderId="0" xfId="0" applyFill="1" applyBorder="1" applyAlignment="1">
      <alignment horizontal="left" wrapText="1" indent="1"/>
    </xf>
    <xf numFmtId="49" fontId="5" fillId="7" borderId="17" xfId="88" applyNumberFormat="1" applyFont="1" applyFill="1" applyBorder="1" applyAlignment="1">
      <alignment horizontal="center" wrapText="1"/>
      <protection/>
    </xf>
    <xf numFmtId="0" fontId="5" fillId="7" borderId="17" xfId="88" applyFont="1" applyFill="1" applyBorder="1" applyAlignment="1">
      <alignment horizontal="left" wrapText="1" indent="3"/>
      <protection/>
    </xf>
    <xf numFmtId="0" fontId="5" fillId="7" borderId="0" xfId="88" applyFill="1" applyBorder="1" applyAlignment="1">
      <alignment horizontal="left" wrapText="1" indent="3"/>
      <protection/>
    </xf>
    <xf numFmtId="0" fontId="5" fillId="7" borderId="0" xfId="88" applyFill="1" applyBorder="1" applyAlignment="1">
      <alignment horizontal="left" wrapText="1" indent="1"/>
      <protection/>
    </xf>
    <xf numFmtId="0" fontId="5" fillId="7" borderId="17" xfId="88" applyFill="1" applyBorder="1" applyAlignment="1">
      <alignment horizontal="left" indent="1"/>
      <protection/>
    </xf>
    <xf numFmtId="0" fontId="0" fillId="7" borderId="0" xfId="0" applyFill="1" applyBorder="1" applyAlignment="1">
      <alignment horizontal="left" indent="1"/>
    </xf>
    <xf numFmtId="0" fontId="5" fillId="7" borderId="17" xfId="88" applyFill="1" applyBorder="1" applyAlignment="1">
      <alignment horizontal="left" wrapText="1" indent="3"/>
      <protection/>
    </xf>
    <xf numFmtId="0" fontId="0" fillId="7" borderId="0" xfId="0" applyFill="1" applyBorder="1" applyAlignment="1">
      <alignment horizontal="left" wrapText="1" indent="3"/>
    </xf>
    <xf numFmtId="0" fontId="5" fillId="7" borderId="17" xfId="88" applyFont="1" applyFill="1" applyBorder="1" applyAlignment="1">
      <alignment horizontal="left" wrapText="1" indent="4"/>
      <protection/>
    </xf>
    <xf numFmtId="0" fontId="0" fillId="7" borderId="0" xfId="0" applyFill="1" applyBorder="1" applyAlignment="1">
      <alignment horizontal="left" wrapText="1" indent="4"/>
    </xf>
    <xf numFmtId="0" fontId="5" fillId="7" borderId="0" xfId="88" applyFill="1" applyBorder="1" applyAlignment="1">
      <alignment horizontal="left" wrapText="1" indent="4"/>
      <protection/>
    </xf>
    <xf numFmtId="0" fontId="5" fillId="7" borderId="17" xfId="88" applyFill="1" applyBorder="1" applyAlignment="1">
      <alignment horizontal="left" wrapText="1" indent="4"/>
      <protection/>
    </xf>
    <xf numFmtId="0" fontId="5" fillId="7" borderId="17" xfId="88" applyFont="1" applyFill="1" applyBorder="1" applyAlignment="1">
      <alignment horizontal="left" wrapText="1" indent="1"/>
      <protection/>
    </xf>
    <xf numFmtId="0" fontId="5" fillId="7" borderId="42" xfId="88" applyFont="1" applyFill="1" applyBorder="1" applyAlignment="1">
      <alignment horizontal="left" wrapText="1" indent="4"/>
      <protection/>
    </xf>
    <xf numFmtId="0" fontId="5" fillId="7" borderId="42" xfId="88" applyFill="1" applyBorder="1" applyAlignment="1">
      <alignment horizontal="left" wrapText="1" indent="4"/>
      <protection/>
    </xf>
    <xf numFmtId="49" fontId="5" fillId="7" borderId="42" xfId="88" applyNumberFormat="1" applyFill="1" applyBorder="1" applyAlignment="1">
      <alignment horizontal="center" wrapText="1"/>
      <protection/>
    </xf>
    <xf numFmtId="49" fontId="6" fillId="7" borderId="13" xfId="81" applyFont="1" applyFill="1" applyBorder="1" applyAlignment="1">
      <alignment horizontal="center" vertical="top"/>
      <protection/>
    </xf>
    <xf numFmtId="49" fontId="6" fillId="7" borderId="13" xfId="81" applyFill="1" applyBorder="1" applyAlignment="1">
      <alignment horizontal="center" vertical="top"/>
      <protection/>
    </xf>
    <xf numFmtId="0" fontId="5" fillId="7" borderId="15" xfId="88" applyFill="1" applyBorder="1" applyAlignment="1">
      <alignment horizontal="left" wrapText="1" indent="4"/>
      <protection/>
    </xf>
    <xf numFmtId="0" fontId="5" fillId="7" borderId="9" xfId="88" applyFill="1" applyBorder="1" applyAlignment="1">
      <alignment horizontal="left" wrapText="1" indent="4"/>
      <protection/>
    </xf>
    <xf numFmtId="0" fontId="5" fillId="7" borderId="42" xfId="88" applyFont="1" applyFill="1" applyBorder="1" applyAlignment="1">
      <alignment horizontal="left" wrapText="1" indent="3"/>
      <protection/>
    </xf>
    <xf numFmtId="0" fontId="5" fillId="7" borderId="42" xfId="88" applyFill="1" applyBorder="1" applyAlignment="1">
      <alignment horizontal="left" wrapText="1" indent="3"/>
      <protection/>
    </xf>
    <xf numFmtId="0" fontId="5" fillId="7" borderId="39" xfId="88" applyFill="1" applyBorder="1" applyAlignment="1" applyProtection="1">
      <alignment horizontal="center" wrapText="1"/>
      <protection hidden="1"/>
    </xf>
    <xf numFmtId="0" fontId="5" fillId="7" borderId="18" xfId="88" applyFill="1" applyBorder="1" applyAlignment="1">
      <alignment horizontal="left" wrapText="1" indent="2"/>
      <protection/>
    </xf>
    <xf numFmtId="0" fontId="5" fillId="7" borderId="12" xfId="88" applyFill="1" applyBorder="1" applyAlignment="1" applyProtection="1">
      <alignment horizontal="center" wrapText="1"/>
      <protection hidden="1"/>
    </xf>
    <xf numFmtId="0" fontId="5" fillId="7" borderId="13" xfId="88" applyFill="1" applyBorder="1" applyAlignment="1" applyProtection="1">
      <alignment horizontal="center" wrapText="1"/>
      <protection hidden="1"/>
    </xf>
    <xf numFmtId="0" fontId="5" fillId="7" borderId="14" xfId="88" applyFill="1" applyBorder="1" applyAlignment="1" applyProtection="1">
      <alignment horizontal="center" wrapText="1"/>
      <protection hidden="1"/>
    </xf>
    <xf numFmtId="0" fontId="5" fillId="7" borderId="42" xfId="88" applyFill="1" applyBorder="1" applyAlignment="1">
      <alignment horizontal="left" wrapText="1" indent="2"/>
      <protection/>
    </xf>
    <xf numFmtId="0" fontId="5" fillId="7" borderId="42" xfId="88" applyFont="1" applyFill="1" applyBorder="1" applyAlignment="1">
      <alignment horizontal="left" wrapText="1" indent="2"/>
      <protection/>
    </xf>
    <xf numFmtId="0" fontId="9" fillId="7" borderId="42" xfId="88" applyFont="1" applyFill="1" applyBorder="1" applyAlignment="1">
      <alignment horizontal="left" wrapText="1" indent="1"/>
      <protection/>
    </xf>
    <xf numFmtId="178" fontId="5" fillId="25" borderId="1" xfId="88" applyNumberFormat="1" applyFill="1" applyBorder="1" applyAlignment="1" applyProtection="1">
      <alignment horizontal="center" shrinkToFit="1"/>
      <protection hidden="1"/>
    </xf>
    <xf numFmtId="0" fontId="5" fillId="7" borderId="42" xfId="88" applyFill="1" applyBorder="1" applyAlignment="1">
      <alignment horizontal="left" wrapText="1" indent="1"/>
      <protection/>
    </xf>
    <xf numFmtId="0" fontId="5" fillId="7" borderId="42" xfId="88" applyFont="1" applyFill="1" applyBorder="1" applyAlignment="1">
      <alignment horizontal="left" wrapText="1" indent="1"/>
      <protection/>
    </xf>
    <xf numFmtId="0" fontId="5" fillId="7" borderId="36" xfId="88" applyFill="1" applyBorder="1" applyAlignment="1">
      <alignment horizontal="left" wrapText="1" indent="3"/>
      <protection/>
    </xf>
    <xf numFmtId="49" fontId="5" fillId="7" borderId="36" xfId="88" applyNumberFormat="1" applyFill="1" applyBorder="1" applyAlignment="1">
      <alignment horizontal="center" wrapText="1"/>
      <protection/>
    </xf>
    <xf numFmtId="0" fontId="0" fillId="7" borderId="18" xfId="0" applyFill="1" applyBorder="1" applyAlignment="1">
      <alignment horizontal="left" wrapText="1" indent="2"/>
    </xf>
    <xf numFmtId="0" fontId="5" fillId="7" borderId="42" xfId="88" applyFill="1" applyBorder="1" applyAlignment="1">
      <alignment horizontal="center" wrapText="1"/>
      <protection/>
    </xf>
    <xf numFmtId="0" fontId="5" fillId="7" borderId="12" xfId="88" applyFont="1" applyFill="1" applyBorder="1" applyAlignment="1">
      <alignment horizontal="left" wrapText="1"/>
      <protection/>
    </xf>
    <xf numFmtId="0" fontId="0" fillId="7" borderId="13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49" fontId="5" fillId="7" borderId="39" xfId="88" applyNumberFormat="1" applyFill="1" applyBorder="1" applyAlignment="1">
      <alignment horizontal="center" wrapText="1"/>
      <protection/>
    </xf>
    <xf numFmtId="0" fontId="8" fillId="7" borderId="1" xfId="77" applyFont="1" applyFill="1" applyBorder="1" applyAlignment="1">
      <alignment horizontal="center" vertical="center" wrapText="1"/>
      <protection/>
    </xf>
    <xf numFmtId="0" fontId="8" fillId="7" borderId="1" xfId="77" applyFill="1" applyBorder="1" applyAlignment="1">
      <alignment horizontal="center" vertical="center" wrapText="1"/>
      <protection/>
    </xf>
    <xf numFmtId="0" fontId="8" fillId="7" borderId="1" xfId="77" applyFill="1" applyBorder="1" applyAlignment="1">
      <alignment horizontal="center" vertical="center"/>
      <protection/>
    </xf>
    <xf numFmtId="0" fontId="8" fillId="7" borderId="12" xfId="77" applyFont="1" applyFill="1" applyBorder="1" applyAlignment="1">
      <alignment horizontal="center" vertical="center" wrapText="1"/>
      <protection/>
    </xf>
    <xf numFmtId="0" fontId="8" fillId="7" borderId="13" xfId="77" applyFont="1" applyFill="1" applyBorder="1" applyAlignment="1">
      <alignment horizontal="center" vertical="center" wrapText="1"/>
      <protection/>
    </xf>
    <xf numFmtId="0" fontId="8" fillId="7" borderId="14" xfId="77" applyFont="1" applyFill="1" applyBorder="1" applyAlignment="1">
      <alignment horizontal="center" vertical="center" wrapText="1"/>
      <protection/>
    </xf>
    <xf numFmtId="0" fontId="8" fillId="7" borderId="17" xfId="77" applyFont="1" applyFill="1" applyBorder="1" applyAlignment="1">
      <alignment horizontal="center" vertical="center" wrapText="1"/>
      <protection/>
    </xf>
    <xf numFmtId="0" fontId="8" fillId="7" borderId="0" xfId="77" applyFont="1" applyFill="1" applyBorder="1" applyAlignment="1">
      <alignment horizontal="center" vertical="center" wrapText="1"/>
      <protection/>
    </xf>
    <xf numFmtId="0" fontId="8" fillId="7" borderId="18" xfId="77" applyFont="1" applyFill="1" applyBorder="1" applyAlignment="1">
      <alignment horizontal="center" vertical="center" wrapText="1"/>
      <protection/>
    </xf>
    <xf numFmtId="0" fontId="3" fillId="7" borderId="0" xfId="70" applyFont="1" applyFill="1">
      <alignment horizontal="center" wrapText="1"/>
      <protection/>
    </xf>
    <xf numFmtId="0" fontId="3" fillId="7" borderId="0" xfId="70" applyFill="1">
      <alignment horizontal="center" wrapText="1"/>
      <protection/>
    </xf>
    <xf numFmtId="0" fontId="8" fillId="7" borderId="40" xfId="77" applyFont="1" applyFill="1" applyBorder="1" applyAlignment="1">
      <alignment horizontal="center" vertical="center" wrapText="1"/>
      <protection/>
    </xf>
    <xf numFmtId="0" fontId="8" fillId="7" borderId="41" xfId="77" applyFont="1" applyFill="1" applyBorder="1" applyAlignment="1">
      <alignment horizontal="center" vertical="center" wrapText="1"/>
      <protection/>
    </xf>
    <xf numFmtId="0" fontId="8" fillId="7" borderId="35" xfId="77" applyFont="1" applyFill="1" applyBorder="1" applyAlignment="1">
      <alignment horizontal="center" vertical="center" wrapText="1"/>
      <protection/>
    </xf>
    <xf numFmtId="0" fontId="8" fillId="7" borderId="12" xfId="77" applyFont="1" applyFill="1" applyBorder="1" applyAlignment="1">
      <alignment horizontal="left" wrapText="1"/>
      <protection/>
    </xf>
    <xf numFmtId="0" fontId="8" fillId="7" borderId="13" xfId="77" applyFont="1" applyFill="1" applyBorder="1" applyAlignment="1">
      <alignment horizontal="left" wrapText="1"/>
      <protection/>
    </xf>
    <xf numFmtId="0" fontId="8" fillId="7" borderId="14" xfId="77" applyFont="1" applyFill="1" applyBorder="1" applyAlignment="1">
      <alignment horizontal="left" wrapText="1"/>
      <protection/>
    </xf>
    <xf numFmtId="0" fontId="8" fillId="7" borderId="17" xfId="77" applyFont="1" applyFill="1" applyBorder="1" applyAlignment="1">
      <alignment horizontal="left" wrapText="1"/>
      <protection/>
    </xf>
    <xf numFmtId="0" fontId="8" fillId="7" borderId="0" xfId="77" applyFont="1" applyFill="1" applyBorder="1" applyAlignment="1">
      <alignment horizontal="left" wrapText="1"/>
      <protection/>
    </xf>
    <xf numFmtId="0" fontId="8" fillId="7" borderId="18" xfId="77" applyFont="1" applyFill="1" applyBorder="1" applyAlignment="1">
      <alignment horizontal="left" wrapText="1"/>
      <protection/>
    </xf>
    <xf numFmtId="49" fontId="8" fillId="7" borderId="1" xfId="77" applyNumberFormat="1" applyFont="1" applyFill="1" applyBorder="1" applyAlignment="1">
      <alignment horizontal="center" vertical="center"/>
      <protection/>
    </xf>
    <xf numFmtId="49" fontId="8" fillId="7" borderId="1" xfId="77" applyNumberFormat="1" applyFill="1" applyBorder="1" applyAlignment="1">
      <alignment horizontal="center" vertical="center"/>
      <protection/>
    </xf>
    <xf numFmtId="0" fontId="8" fillId="7" borderId="17" xfId="77" applyFont="1" applyFill="1" applyBorder="1" applyAlignment="1">
      <alignment horizontal="center"/>
      <protection/>
    </xf>
    <xf numFmtId="0" fontId="8" fillId="7" borderId="0" xfId="77" applyFill="1" applyBorder="1" applyAlignment="1">
      <alignment horizontal="center"/>
      <protection/>
    </xf>
    <xf numFmtId="0" fontId="8" fillId="7" borderId="18" xfId="77" applyFill="1" applyBorder="1" applyAlignment="1">
      <alignment horizontal="center"/>
      <protection/>
    </xf>
    <xf numFmtId="0" fontId="8" fillId="7" borderId="17" xfId="77" applyFill="1" applyBorder="1" applyAlignment="1">
      <alignment horizontal="center" vertical="center" wrapText="1"/>
      <protection/>
    </xf>
    <xf numFmtId="0" fontId="8" fillId="7" borderId="0" xfId="77" applyFill="1" applyBorder="1" applyAlignment="1">
      <alignment horizontal="center" vertical="center" wrapText="1"/>
      <protection/>
    </xf>
    <xf numFmtId="0" fontId="8" fillId="7" borderId="18" xfId="77" applyFill="1" applyBorder="1" applyAlignment="1">
      <alignment horizontal="center" vertical="center" wrapText="1"/>
      <protection/>
    </xf>
    <xf numFmtId="0" fontId="3" fillId="7" borderId="17" xfId="70" applyFill="1" applyBorder="1">
      <alignment horizontal="center" wrapText="1"/>
      <protection/>
    </xf>
    <xf numFmtId="0" fontId="3" fillId="7" borderId="0" xfId="70" applyFill="1" applyBorder="1">
      <alignment horizontal="center" wrapText="1"/>
      <protection/>
    </xf>
    <xf numFmtId="0" fontId="3" fillId="7" borderId="18" xfId="70" applyFill="1" applyBorder="1">
      <alignment horizontal="center" wrapText="1"/>
      <protection/>
    </xf>
    <xf numFmtId="0" fontId="3" fillId="7" borderId="17" xfId="70" applyFont="1" applyFill="1" applyBorder="1" applyAlignment="1">
      <alignment horizontal="center" wrapText="1"/>
      <protection/>
    </xf>
    <xf numFmtId="0" fontId="0" fillId="7" borderId="0" xfId="0" applyFill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8" fillId="7" borderId="0" xfId="77" applyFont="1" applyFill="1">
      <alignment/>
      <protection/>
    </xf>
    <xf numFmtId="0" fontId="8" fillId="7" borderId="17" xfId="77" applyFont="1" applyFill="1" applyBorder="1">
      <alignment/>
      <protection/>
    </xf>
    <xf numFmtId="0" fontId="8" fillId="7" borderId="0" xfId="77" applyFont="1" applyFill="1" applyBorder="1">
      <alignment/>
      <protection/>
    </xf>
    <xf numFmtId="49" fontId="6" fillId="7" borderId="0" xfId="81" applyFont="1" applyFill="1">
      <alignment horizontal="center" vertical="top"/>
      <protection/>
    </xf>
    <xf numFmtId="49" fontId="6" fillId="7" borderId="0" xfId="81" applyFill="1">
      <alignment horizontal="center" vertical="top"/>
      <protection/>
    </xf>
    <xf numFmtId="49" fontId="5" fillId="7" borderId="9" xfId="82" applyNumberFormat="1" applyFont="1" applyFill="1" applyAlignment="1" applyProtection="1">
      <alignment horizontal="center" shrinkToFit="1"/>
      <protection locked="0"/>
    </xf>
    <xf numFmtId="0" fontId="8" fillId="7" borderId="17" xfId="77" applyFont="1" applyFill="1" applyBorder="1" applyAlignment="1">
      <alignment horizontal="left" wrapText="1" indent="2"/>
      <protection/>
    </xf>
    <xf numFmtId="0" fontId="0" fillId="7" borderId="0" xfId="0" applyFill="1" applyAlignment="1">
      <alignment horizontal="left" wrapText="1" indent="2"/>
    </xf>
    <xf numFmtId="49" fontId="8" fillId="7" borderId="0" xfId="77" applyNumberFormat="1" applyFont="1" applyFill="1">
      <alignment/>
      <protection/>
    </xf>
    <xf numFmtId="49" fontId="8" fillId="7" borderId="0" xfId="77" applyNumberFormat="1" applyFill="1">
      <alignment/>
      <protection/>
    </xf>
    <xf numFmtId="0" fontId="43" fillId="7" borderId="9" xfId="77" applyNumberFormat="1" applyFont="1" applyFill="1" applyBorder="1" applyAlignment="1" applyProtection="1">
      <alignment/>
      <protection locked="0"/>
    </xf>
    <xf numFmtId="0" fontId="4" fillId="7" borderId="0" xfId="84" applyFont="1" applyFill="1" applyAlignment="1">
      <alignment horizontal="left" vertical="top" wrapText="1"/>
      <protection/>
    </xf>
    <xf numFmtId="0" fontId="4" fillId="7" borderId="0" xfId="84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7" borderId="0" xfId="84" applyFont="1" applyFill="1" applyAlignment="1">
      <alignment horizontal="left" vertical="top" wrapText="1"/>
      <protection/>
    </xf>
    <xf numFmtId="0" fontId="8" fillId="7" borderId="17" xfId="77" applyFill="1" applyBorder="1">
      <alignment/>
      <protection/>
    </xf>
    <xf numFmtId="0" fontId="8" fillId="7" borderId="0" xfId="77" applyFill="1" applyBorder="1">
      <alignment/>
      <protection/>
    </xf>
    <xf numFmtId="49" fontId="12" fillId="7" borderId="9" xfId="82" applyNumberFormat="1" applyFont="1" applyFill="1" applyBorder="1" applyAlignment="1" applyProtection="1">
      <alignment horizontal="center" shrinkToFit="1"/>
      <protection locked="0"/>
    </xf>
    <xf numFmtId="0" fontId="8" fillId="7" borderId="17" xfId="77" applyFont="1" applyFill="1" applyBorder="1" applyAlignment="1">
      <alignment horizontal="left"/>
      <protection/>
    </xf>
    <xf numFmtId="0" fontId="8" fillId="7" borderId="0" xfId="77" applyFont="1" applyFill="1" applyBorder="1" applyAlignment="1">
      <alignment horizontal="left"/>
      <protection/>
    </xf>
    <xf numFmtId="49" fontId="42" fillId="7" borderId="9" xfId="82" applyNumberFormat="1" applyFont="1" applyFill="1" applyBorder="1" applyAlignment="1" applyProtection="1">
      <alignment horizontal="center" shrinkToFit="1"/>
      <protection locked="0"/>
    </xf>
    <xf numFmtId="0" fontId="8" fillId="7" borderId="17" xfId="77" applyFont="1" applyFill="1" applyBorder="1" applyAlignment="1">
      <alignment horizontal="left" wrapText="1" indent="3"/>
      <protection/>
    </xf>
    <xf numFmtId="0" fontId="8" fillId="7" borderId="0" xfId="77" applyFont="1" applyFill="1" applyBorder="1" applyAlignment="1">
      <alignment horizontal="left" wrapText="1" indent="3"/>
      <protection/>
    </xf>
    <xf numFmtId="0" fontId="8" fillId="7" borderId="18" xfId="77" applyFont="1" applyFill="1" applyBorder="1" applyAlignment="1">
      <alignment horizontal="left" wrapText="1" indent="3"/>
      <protection/>
    </xf>
    <xf numFmtId="0" fontId="8" fillId="7" borderId="17" xfId="77" applyFont="1" applyFill="1" applyBorder="1" applyAlignment="1">
      <alignment horizontal="center" vertical="top" wrapText="1"/>
      <protection/>
    </xf>
    <xf numFmtId="0" fontId="8" fillId="7" borderId="0" xfId="77" applyFont="1" applyFill="1" applyBorder="1" applyAlignment="1">
      <alignment horizontal="center" vertical="top" wrapText="1"/>
      <protection/>
    </xf>
    <xf numFmtId="0" fontId="8" fillId="7" borderId="18" xfId="77" applyFont="1" applyFill="1" applyBorder="1" applyAlignment="1">
      <alignment horizontal="center" vertical="top" wrapText="1"/>
      <protection/>
    </xf>
    <xf numFmtId="0" fontId="8" fillId="7" borderId="15" xfId="77" applyFont="1" applyFill="1" applyBorder="1" applyAlignment="1">
      <alignment horizontal="center" vertical="top" wrapText="1"/>
      <protection/>
    </xf>
    <xf numFmtId="0" fontId="8" fillId="7" borderId="9" xfId="77" applyFont="1" applyFill="1" applyBorder="1" applyAlignment="1">
      <alignment horizontal="center" vertical="top" wrapText="1"/>
      <protection/>
    </xf>
    <xf numFmtId="0" fontId="8" fillId="7" borderId="16" xfId="77" applyFont="1" applyFill="1" applyBorder="1" applyAlignment="1">
      <alignment horizontal="center" vertical="top" wrapText="1"/>
      <protection/>
    </xf>
    <xf numFmtId="49" fontId="6" fillId="7" borderId="13" xfId="81" applyFont="1" applyFill="1" applyBorder="1" applyAlignment="1">
      <alignment horizontal="center" vertical="top" wrapText="1"/>
      <protection/>
    </xf>
    <xf numFmtId="49" fontId="6" fillId="7" borderId="13" xfId="81" applyFill="1" applyBorder="1" applyAlignment="1">
      <alignment horizontal="center" vertical="top" wrapText="1"/>
      <protection/>
    </xf>
    <xf numFmtId="0" fontId="11" fillId="7" borderId="9" xfId="82" applyNumberFormat="1" applyFont="1" applyFill="1" applyAlignment="1" applyProtection="1">
      <alignment horizontal="center"/>
      <protection locked="0"/>
    </xf>
    <xf numFmtId="49" fontId="6" fillId="7" borderId="0" xfId="81" applyFill="1" applyAlignment="1">
      <alignment horizontal="center" vertical="top" wrapText="1"/>
      <protection/>
    </xf>
    <xf numFmtId="0" fontId="8" fillId="7" borderId="0" xfId="77" applyFill="1">
      <alignment/>
      <protection/>
    </xf>
    <xf numFmtId="49" fontId="5" fillId="7" borderId="1" xfId="82" applyNumberFormat="1" applyFont="1" applyFill="1" applyBorder="1" applyAlignment="1" applyProtection="1">
      <alignment horizontal="center" shrinkToFit="1"/>
      <protection locked="0"/>
    </xf>
    <xf numFmtId="49" fontId="5" fillId="7" borderId="1" xfId="82" applyNumberFormat="1" applyFill="1" applyBorder="1" applyAlignment="1" applyProtection="1">
      <alignment horizontal="center" shrinkToFit="1"/>
      <protection locked="0"/>
    </xf>
    <xf numFmtId="0" fontId="8" fillId="7" borderId="15" xfId="77" applyFont="1" applyFill="1" applyBorder="1" applyAlignment="1">
      <alignment horizontal="left" wrapText="1" indent="4"/>
      <protection/>
    </xf>
    <xf numFmtId="0" fontId="0" fillId="7" borderId="9" xfId="0" applyFill="1" applyBorder="1" applyAlignment="1">
      <alignment horizontal="left" wrapText="1" indent="4"/>
    </xf>
    <xf numFmtId="0" fontId="0" fillId="7" borderId="16" xfId="0" applyFill="1" applyBorder="1" applyAlignment="1">
      <alignment horizontal="left" wrapText="1" indent="4"/>
    </xf>
    <xf numFmtId="0" fontId="7" fillId="7" borderId="1" xfId="71" applyFont="1" applyFill="1" applyBorder="1">
      <alignment horizontal="center" vertical="center" wrapText="1"/>
      <protection/>
    </xf>
    <xf numFmtId="0" fontId="5" fillId="7" borderId="17" xfId="88" applyNumberFormat="1" applyFill="1" applyBorder="1" applyAlignment="1">
      <alignment horizontal="center" wrapText="1"/>
      <protection/>
    </xf>
    <xf numFmtId="0" fontId="5" fillId="7" borderId="0" xfId="88" applyNumberFormat="1" applyFill="1" applyBorder="1" applyAlignment="1">
      <alignment horizontal="center" wrapText="1"/>
      <protection/>
    </xf>
    <xf numFmtId="0" fontId="5" fillId="7" borderId="18" xfId="88" applyNumberFormat="1" applyFill="1" applyBorder="1" applyAlignment="1">
      <alignment horizontal="center" wrapText="1"/>
      <protection/>
    </xf>
    <xf numFmtId="0" fontId="20" fillId="7" borderId="0" xfId="0" applyFont="1" applyFill="1" applyAlignment="1">
      <alignment horizontal="right" vertical="top" wrapText="1"/>
    </xf>
    <xf numFmtId="0" fontId="19" fillId="7" borderId="0" xfId="0" applyFont="1" applyFill="1" applyAlignment="1">
      <alignment horizontal="center"/>
    </xf>
  </cellXfs>
  <cellStyles count="8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Обычный_Формы" xfId="77"/>
    <cellStyle name="Followed Hyperlink" xfId="78"/>
    <cellStyle name="Плохой" xfId="79"/>
    <cellStyle name="Подпись" xfId="80"/>
    <cellStyle name="Подстрочный" xfId="81"/>
    <cellStyle name="ПоляЗаполнения" xfId="82"/>
    <cellStyle name="Пояснение" xfId="83"/>
    <cellStyle name="Приложение" xfId="84"/>
    <cellStyle name="Примечание" xfId="85"/>
    <cellStyle name="Percent" xfId="86"/>
    <cellStyle name="Связанная ячейка" xfId="87"/>
    <cellStyle name="Табличный" xfId="88"/>
    <cellStyle name="Текст предупреждения" xfId="89"/>
    <cellStyle name="ТекстСноски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772275" y="3276600"/>
          <a:ext cx="0" cy="285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"Office"  → "Параметры 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"Office"→ Сохранить как →Книга Excel с поддержкой макросов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6772275" y="3276600"/>
          <a:ext cx="0" cy="285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"Office"  → "Параметры 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"Office"→ Сохранить как →Книга Excel с поддержкой макросов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0</xdr:colOff>
      <xdr:row>176</xdr:row>
      <xdr:rowOff>57150</xdr:rowOff>
    </xdr:from>
    <xdr:to>
      <xdr:col>109</xdr:col>
      <xdr:colOff>0</xdr:colOff>
      <xdr:row>176</xdr:row>
      <xdr:rowOff>57150</xdr:rowOff>
    </xdr:to>
    <xdr:sp>
      <xdr:nvSpPr>
        <xdr:cNvPr id="1" name="Line 1"/>
        <xdr:cNvSpPr>
          <a:spLocks/>
        </xdr:cNvSpPr>
      </xdr:nvSpPr>
      <xdr:spPr>
        <a:xfrm>
          <a:off x="6229350" y="3471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B2:K24"/>
  <sheetViews>
    <sheetView zoomScalePageLayoutView="0" workbookViewId="0" topLeftCell="A1">
      <selection activeCell="A1" sqref="A1"/>
    </sheetView>
  </sheetViews>
  <sheetFormatPr defaultColWidth="10.7109375" defaultRowHeight="11.25" customHeight="1"/>
  <cols>
    <col min="1" max="1" width="0.85546875" style="1" customWidth="1"/>
    <col min="2" max="11" width="9.00390625" style="1" customWidth="1"/>
    <col min="12" max="16384" width="10.7109375" style="1" customWidth="1"/>
  </cols>
  <sheetData>
    <row r="1" ht="4.5" customHeight="1"/>
    <row r="2" spans="2:11" ht="56.25" customHeight="1">
      <c r="B2" s="65" t="s">
        <v>170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6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2.75" customHeight="1">
      <c r="B4" s="64" t="s">
        <v>165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2.75" customHeight="1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2:11" ht="12.7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2.75" customHeight="1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2:11" ht="12.75" customHeight="1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ht="12.75" customHeight="1">
      <c r="B9" s="64" t="s">
        <v>166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12.75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2:11" ht="12.75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2.75" customHeight="1"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2:11" ht="12.7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2:11" ht="12.75" customHeight="1"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2:11" ht="12.75" customHeight="1"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2:11" ht="12.75" customHeight="1">
      <c r="B16" s="64" t="s">
        <v>167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2:11" ht="12.75" customHeight="1"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2:11" ht="12.7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2:11" ht="12.75" customHeight="1">
      <c r="B19" s="64" t="s">
        <v>168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ht="12.7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2:11" ht="12.75" customHeight="1"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2:11" ht="12.75" customHeight="1">
      <c r="B22" s="64" t="s">
        <v>169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2:11" ht="12.75" customHeight="1"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2:11" ht="12.75" customHeight="1">
      <c r="B24" s="64"/>
      <c r="C24" s="64"/>
      <c r="D24" s="64"/>
      <c r="E24" s="64"/>
      <c r="F24" s="64"/>
      <c r="G24" s="64"/>
      <c r="H24" s="64"/>
      <c r="I24" s="64"/>
      <c r="J24" s="64"/>
      <c r="K24" s="64"/>
    </row>
  </sheetData>
  <sheetProtection formatCells="0" formatColumns="0" formatRows="0" insertColumns="0" insertRows="0" insertHyperlinks="0" deleteColumns="0" deleteRows="0" sort="0" autoFilter="0" pivotTables="0"/>
  <mergeCells count="6">
    <mergeCell ref="B19:K21"/>
    <mergeCell ref="B22:K24"/>
    <mergeCell ref="B16:K18"/>
    <mergeCell ref="B2:K2"/>
    <mergeCell ref="B4:K8"/>
    <mergeCell ref="B9:K15"/>
  </mergeCells>
  <printOptions/>
  <pageMargins left="0.5905511811023623" right="0.5905511811023623" top="0.5905511811023623" bottom="0.5905511811023623" header="0.1968503937007874" footer="0"/>
  <pageSetup blackAndWhite="1" horizontalDpi="600" verticalDpi="600" orientation="portrait" paperSize="9" r:id="rId2"/>
  <headerFooter alignWithMargins="0">
    <oddHeader>&amp;R&amp;"Times New Roman,обычный"&amp;7Подготовлено с использованием системы "КонсультантПлюс"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B2:DT201"/>
  <sheetViews>
    <sheetView tabSelected="1" workbookViewId="0" topLeftCell="A142">
      <selection activeCell="A1" sqref="A1"/>
    </sheetView>
  </sheetViews>
  <sheetFormatPr defaultColWidth="0.85546875" defaultRowHeight="11.25" customHeight="1"/>
  <cols>
    <col min="1" max="110" width="0.85546875" style="1" customWidth="1"/>
    <col min="111" max="118" width="7.7109375" style="1" customWidth="1"/>
    <col min="119" max="16384" width="0.85546875" style="1" customWidth="1"/>
  </cols>
  <sheetData>
    <row r="1" ht="4.5" customHeight="1"/>
    <row r="2" spans="2:11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184" t="s">
        <v>0</v>
      </c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G2" s="42" t="s">
        <v>145</v>
      </c>
    </row>
    <row r="3" spans="2:111" ht="56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185" t="s">
        <v>1</v>
      </c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G3" s="42" t="s">
        <v>89</v>
      </c>
    </row>
    <row r="4" spans="2:111" ht="11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187" t="s">
        <v>124</v>
      </c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G4" s="42" t="s">
        <v>90</v>
      </c>
    </row>
    <row r="5" spans="2:111" ht="11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G5" s="42" t="s">
        <v>91</v>
      </c>
    </row>
    <row r="6" spans="2:111" ht="6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6"/>
      <c r="DG6" s="36"/>
    </row>
    <row r="7" spans="2:111" ht="12.75" customHeight="1">
      <c r="B7" s="167" t="s">
        <v>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9"/>
      <c r="DG7" s="36"/>
    </row>
    <row r="8" spans="2:111" ht="6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9"/>
      <c r="DG8" s="36"/>
    </row>
    <row r="9" spans="2:111" ht="11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G9" s="36"/>
    </row>
    <row r="10" spans="2:109" ht="6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6"/>
    </row>
    <row r="11" spans="2:109" ht="11.25" customHeight="1">
      <c r="B11" s="161" t="s">
        <v>17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3"/>
    </row>
    <row r="12" spans="2:109" ht="6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9"/>
    </row>
    <row r="13" spans="2:109" ht="11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2:109" ht="6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6"/>
    </row>
    <row r="15" spans="2:109" ht="41.25" customHeight="1">
      <c r="B15" s="164" t="s">
        <v>176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6"/>
    </row>
    <row r="16" spans="2:109" ht="6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9"/>
    </row>
    <row r="17" spans="2:109" ht="11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2:109" ht="6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6"/>
    </row>
    <row r="19" spans="2:109" ht="12.75" customHeight="1">
      <c r="B19" s="167" t="s">
        <v>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9"/>
    </row>
    <row r="20" spans="2:109" ht="14.25" customHeight="1"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2"/>
    </row>
    <row r="21" spans="2:109" ht="3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2"/>
    </row>
    <row r="22" spans="2:109" ht="11.25" customHeight="1"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73" t="s">
        <v>19</v>
      </c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3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3"/>
      <c r="BL22" s="181" t="s">
        <v>4</v>
      </c>
      <c r="BM22" s="182"/>
      <c r="BN22" s="182"/>
      <c r="BO22" s="178"/>
      <c r="BP22" s="178"/>
      <c r="BQ22" s="178"/>
      <c r="BR22" s="3"/>
      <c r="BS22" s="13" t="s">
        <v>20</v>
      </c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2"/>
    </row>
    <row r="23" spans="2:109" ht="11.25" customHeight="1"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76" t="s">
        <v>21</v>
      </c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2"/>
    </row>
    <row r="24" spans="2:109" ht="6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9"/>
    </row>
    <row r="25" spans="2:109" ht="1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14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2:109" ht="27" customHeight="1">
      <c r="B26" s="139" t="s">
        <v>16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 t="s">
        <v>5</v>
      </c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3"/>
      <c r="CE26" s="3"/>
      <c r="CF26" s="139" t="s">
        <v>25</v>
      </c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</row>
    <row r="27" spans="2:109" ht="25.5" customHeight="1">
      <c r="B27" s="153" t="s">
        <v>125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5"/>
      <c r="BI27" s="142" t="s">
        <v>23</v>
      </c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4"/>
      <c r="CD27" s="3"/>
      <c r="CE27" s="3"/>
      <c r="CF27" s="140" t="s">
        <v>6</v>
      </c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59" t="s">
        <v>171</v>
      </c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</row>
    <row r="28" spans="2:109" ht="13.5" customHeight="1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8"/>
      <c r="BI28" s="145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7"/>
      <c r="CD28" s="3"/>
      <c r="CE28" s="3"/>
      <c r="CF28" s="3"/>
      <c r="CG28" s="3">
        <v>18</v>
      </c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2:109" ht="24.75" customHeight="1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8"/>
      <c r="BI29" s="145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7"/>
      <c r="CD29" s="3"/>
      <c r="CE29" s="3"/>
      <c r="CF29" s="150" t="s">
        <v>26</v>
      </c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2"/>
    </row>
    <row r="30" spans="2:109" ht="87.75" customHeight="1">
      <c r="B30" s="179" t="s">
        <v>126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33"/>
      <c r="BI30" s="145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7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2:109" ht="26.25" customHeight="1">
      <c r="B31" s="179" t="s">
        <v>127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33"/>
      <c r="BI31" s="197" t="s">
        <v>128</v>
      </c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9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2:109" ht="38.25" customHeight="1">
      <c r="B32" s="194" t="s">
        <v>22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6"/>
      <c r="BI32" s="197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9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2:109" ht="25.5" customHeight="1">
      <c r="B33" s="210" t="s">
        <v>24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2"/>
      <c r="BI33" s="200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2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2:109" ht="11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2:109" ht="6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6"/>
    </row>
    <row r="36" spans="2:109" ht="15" customHeight="1">
      <c r="B36" s="188" t="s">
        <v>7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2"/>
    </row>
    <row r="37" spans="2:109" ht="15" customHeight="1">
      <c r="B37" s="10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2"/>
    </row>
    <row r="38" spans="2:109" ht="15" customHeight="1">
      <c r="B38" s="191" t="s">
        <v>146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2"/>
    </row>
    <row r="39" spans="2:109" ht="15" customHeight="1">
      <c r="B39" s="10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2"/>
    </row>
    <row r="40" spans="2:109" ht="15" customHeight="1">
      <c r="B40" s="174" t="s">
        <v>15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1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2"/>
    </row>
    <row r="41" spans="2:109" ht="15" customHeight="1">
      <c r="B41" s="174" t="s">
        <v>8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1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2"/>
    </row>
    <row r="42" spans="2:109" ht="6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2"/>
    </row>
    <row r="43" spans="2:109" ht="10.5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9"/>
    </row>
    <row r="44" spans="2:109" ht="24.75" customHeight="1">
      <c r="B44" s="140" t="s">
        <v>9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 t="s">
        <v>10</v>
      </c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39" t="s">
        <v>27</v>
      </c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3"/>
      <c r="CY44" s="3"/>
      <c r="CZ44" s="3"/>
      <c r="DA44" s="3"/>
      <c r="DB44" s="3"/>
      <c r="DC44" s="3"/>
      <c r="DD44" s="3"/>
      <c r="DE44" s="3"/>
    </row>
    <row r="45" spans="2:109" ht="11.25" customHeight="1">
      <c r="B45" s="141">
        <v>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>
        <v>2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>
        <v>3</v>
      </c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3"/>
      <c r="CY45" s="3"/>
      <c r="CZ45" s="3"/>
      <c r="DA45" s="3"/>
      <c r="DB45" s="3"/>
      <c r="DC45" s="3"/>
      <c r="DD45" s="3"/>
      <c r="DE45" s="3"/>
    </row>
    <row r="46" spans="2:109" ht="15" customHeight="1"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8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8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3"/>
      <c r="CY46" s="3"/>
      <c r="CZ46" s="3"/>
      <c r="DA46" s="3"/>
      <c r="DB46" s="3"/>
      <c r="DC46" s="3"/>
      <c r="DD46" s="3"/>
      <c r="DE46" s="3"/>
    </row>
    <row r="47" spans="2:109" ht="11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</row>
    <row r="48" spans="2:109" ht="11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</row>
    <row r="49" spans="2:109" ht="11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</row>
    <row r="50" spans="2:109" ht="11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</row>
    <row r="51" spans="2:109" ht="11.2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2:109" ht="11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</row>
    <row r="53" spans="2:109" ht="14.25">
      <c r="B53" s="148" t="s">
        <v>130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</row>
    <row r="54" spans="2:109" ht="14.25">
      <c r="B54" s="148" t="s">
        <v>131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</row>
    <row r="55" spans="2:109" ht="11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</row>
    <row r="56" spans="2:109" ht="11.2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15" t="s">
        <v>28</v>
      </c>
    </row>
    <row r="57" spans="2:109" ht="11.2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15"/>
    </row>
    <row r="58" spans="2:109" ht="11.25" customHeight="1" thickBo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16" t="s">
        <v>147</v>
      </c>
    </row>
    <row r="59" spans="2:118" ht="36" customHeight="1" thickBot="1">
      <c r="B59" s="70" t="s">
        <v>31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93" t="s">
        <v>32</v>
      </c>
      <c r="BN59" s="94"/>
      <c r="BO59" s="94"/>
      <c r="BP59" s="94"/>
      <c r="BQ59" s="94"/>
      <c r="BR59" s="94"/>
      <c r="BS59" s="94"/>
      <c r="BT59" s="94"/>
      <c r="BU59" s="95"/>
      <c r="BV59" s="70" t="s">
        <v>33</v>
      </c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93" t="s">
        <v>34</v>
      </c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5"/>
      <c r="DG59" s="78" t="s">
        <v>92</v>
      </c>
      <c r="DH59" s="79"/>
      <c r="DI59" s="78" t="s">
        <v>93</v>
      </c>
      <c r="DJ59" s="79"/>
      <c r="DK59" s="78" t="s">
        <v>94</v>
      </c>
      <c r="DL59" s="79"/>
      <c r="DM59" s="78" t="s">
        <v>95</v>
      </c>
      <c r="DN59" s="79"/>
    </row>
    <row r="60" spans="2:118" ht="11.25" customHeight="1" thickBot="1">
      <c r="B60" s="70" t="s">
        <v>29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 t="s">
        <v>30</v>
      </c>
      <c r="BN60" s="70"/>
      <c r="BO60" s="70"/>
      <c r="BP60" s="70"/>
      <c r="BQ60" s="70"/>
      <c r="BR60" s="70"/>
      <c r="BS60" s="70"/>
      <c r="BT60" s="70"/>
      <c r="BU60" s="70"/>
      <c r="BV60" s="70">
        <v>1</v>
      </c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>
        <v>2</v>
      </c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G60" s="49">
        <v>1</v>
      </c>
      <c r="DH60" s="50">
        <v>2</v>
      </c>
      <c r="DI60" s="49">
        <v>1</v>
      </c>
      <c r="DJ60" s="50">
        <v>2</v>
      </c>
      <c r="DK60" s="49">
        <v>1</v>
      </c>
      <c r="DL60" s="50">
        <v>2</v>
      </c>
      <c r="DM60" s="49">
        <v>1</v>
      </c>
      <c r="DN60" s="50">
        <v>2</v>
      </c>
    </row>
    <row r="61" spans="2:118" ht="25.5" customHeight="1">
      <c r="B61" s="135" t="s">
        <v>129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7"/>
      <c r="BM61" s="138">
        <v>201</v>
      </c>
      <c r="BN61" s="138"/>
      <c r="BO61" s="138"/>
      <c r="BP61" s="138"/>
      <c r="BQ61" s="138"/>
      <c r="BR61" s="138"/>
      <c r="BS61" s="138"/>
      <c r="BT61" s="138"/>
      <c r="BU61" s="138"/>
      <c r="BV61" s="128">
        <f>BV63+BV78</f>
        <v>0</v>
      </c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>
        <f>CJ63+CJ78</f>
        <v>0</v>
      </c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G61" s="39">
        <f aca="true" t="shared" si="0" ref="DG61:DN61">DG63+DG78</f>
        <v>0</v>
      </c>
      <c r="DH61" s="40">
        <f t="shared" si="0"/>
        <v>0</v>
      </c>
      <c r="DI61" s="39">
        <f t="shared" si="0"/>
        <v>0</v>
      </c>
      <c r="DJ61" s="40">
        <f t="shared" si="0"/>
        <v>0</v>
      </c>
      <c r="DK61" s="39">
        <f t="shared" si="0"/>
        <v>0</v>
      </c>
      <c r="DL61" s="40">
        <f t="shared" si="0"/>
        <v>0</v>
      </c>
      <c r="DM61" s="39">
        <f t="shared" si="0"/>
        <v>0</v>
      </c>
      <c r="DN61" s="40">
        <f t="shared" si="0"/>
        <v>0</v>
      </c>
    </row>
    <row r="62" spans="2:118" ht="12.75" customHeight="1">
      <c r="B62" s="129" t="s">
        <v>35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13"/>
      <c r="BN62" s="113"/>
      <c r="BO62" s="113"/>
      <c r="BP62" s="113"/>
      <c r="BQ62" s="113"/>
      <c r="BR62" s="113"/>
      <c r="BS62" s="113"/>
      <c r="BT62" s="113"/>
      <c r="BU62" s="113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G62" s="23"/>
      <c r="DH62" s="24"/>
      <c r="DI62" s="23"/>
      <c r="DJ62" s="24"/>
      <c r="DK62" s="23"/>
      <c r="DL62" s="24"/>
      <c r="DM62" s="23"/>
      <c r="DN62" s="24"/>
    </row>
    <row r="63" spans="2:118" s="2" customFormat="1" ht="24.75" customHeight="1">
      <c r="B63" s="130" t="s">
        <v>136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13">
        <v>210</v>
      </c>
      <c r="BN63" s="113"/>
      <c r="BO63" s="113"/>
      <c r="BP63" s="113"/>
      <c r="BQ63" s="113"/>
      <c r="BR63" s="113"/>
      <c r="BS63" s="113"/>
      <c r="BT63" s="113"/>
      <c r="BU63" s="113"/>
      <c r="BV63" s="77">
        <f>BV66+BV68+SUM(BV70:CI76)</f>
        <v>0</v>
      </c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>
        <f>CJ66+CJ68+SUM(CJ70:DE76)</f>
        <v>0</v>
      </c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G63" s="39">
        <f>DG66+DG68+SUM(DG70:DG76)</f>
        <v>0</v>
      </c>
      <c r="DH63" s="40">
        <f aca="true" t="shared" si="1" ref="DH63:DN63">DH66+DH68+SUM(DH70:DH76)</f>
        <v>0</v>
      </c>
      <c r="DI63" s="39">
        <f t="shared" si="1"/>
        <v>0</v>
      </c>
      <c r="DJ63" s="40">
        <f t="shared" si="1"/>
        <v>0</v>
      </c>
      <c r="DK63" s="39">
        <f t="shared" si="1"/>
        <v>0</v>
      </c>
      <c r="DL63" s="40">
        <f t="shared" si="1"/>
        <v>0</v>
      </c>
      <c r="DM63" s="39">
        <f t="shared" si="1"/>
        <v>0</v>
      </c>
      <c r="DN63" s="40">
        <f t="shared" si="1"/>
        <v>0</v>
      </c>
    </row>
    <row r="64" spans="2:118" ht="12.75" customHeight="1">
      <c r="B64" s="125" t="s">
        <v>35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13"/>
      <c r="BN64" s="113"/>
      <c r="BO64" s="113"/>
      <c r="BP64" s="113"/>
      <c r="BQ64" s="113"/>
      <c r="BR64" s="113"/>
      <c r="BS64" s="113"/>
      <c r="BT64" s="113"/>
      <c r="BU64" s="113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G64" s="23"/>
      <c r="DH64" s="24"/>
      <c r="DI64" s="23"/>
      <c r="DJ64" s="24"/>
      <c r="DK64" s="23"/>
      <c r="DL64" s="24"/>
      <c r="DM64" s="23"/>
      <c r="DN64" s="24"/>
    </row>
    <row r="65" spans="2:118" s="2" customFormat="1" ht="12.75" customHeight="1">
      <c r="B65" s="125" t="s">
        <v>36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13"/>
      <c r="BN65" s="113"/>
      <c r="BO65" s="113"/>
      <c r="BP65" s="113"/>
      <c r="BQ65" s="113"/>
      <c r="BR65" s="113"/>
      <c r="BS65" s="113"/>
      <c r="BT65" s="113"/>
      <c r="BU65" s="113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G65" s="25"/>
      <c r="DH65" s="26"/>
      <c r="DI65" s="25"/>
      <c r="DJ65" s="26"/>
      <c r="DK65" s="25"/>
      <c r="DL65" s="26"/>
      <c r="DM65" s="25"/>
      <c r="DN65" s="26"/>
    </row>
    <row r="66" spans="2:118" s="2" customFormat="1" ht="12.75" customHeight="1">
      <c r="B66" s="119" t="s">
        <v>37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3">
        <v>211</v>
      </c>
      <c r="BN66" s="113"/>
      <c r="BO66" s="113"/>
      <c r="BP66" s="113"/>
      <c r="BQ66" s="113"/>
      <c r="BR66" s="113"/>
      <c r="BS66" s="113"/>
      <c r="BT66" s="113"/>
      <c r="BU66" s="113"/>
      <c r="BV66" s="77">
        <f aca="true" t="shared" si="2" ref="BV66:BV79">IF($AV$22=0,0,IF($AV$22="март",DG66,IF($AV$22="июнь",DG66+DI66,IF($AV$22="сентябрь",DG66+DI66+DK66,IF($AV$22="декабрь",DG66+DI66+DK66+DM66,0)))))</f>
        <v>0</v>
      </c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>
        <f aca="true" t="shared" si="3" ref="CJ66:CJ79">IF($AV$22=0,0,IF($AV$22="март",DH66,IF($AV$22="июнь",DH66+DJ66,IF($AV$22="сентябрь",DH66+DJ66+DL66,IF($AV$22="декабрь",DH66+DJ66+DL66+DN66,0)))))</f>
        <v>0</v>
      </c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G66" s="27">
        <v>0</v>
      </c>
      <c r="DH66" s="28">
        <v>0</v>
      </c>
      <c r="DI66" s="27">
        <v>0</v>
      </c>
      <c r="DJ66" s="28">
        <v>0</v>
      </c>
      <c r="DK66" s="27">
        <v>0</v>
      </c>
      <c r="DL66" s="28">
        <v>0</v>
      </c>
      <c r="DM66" s="27">
        <v>0</v>
      </c>
      <c r="DN66" s="28">
        <v>0</v>
      </c>
    </row>
    <row r="67" spans="2:118" ht="12.75" customHeight="1">
      <c r="B67" s="112" t="s">
        <v>177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3">
        <v>212</v>
      </c>
      <c r="BN67" s="113"/>
      <c r="BO67" s="113"/>
      <c r="BP67" s="113"/>
      <c r="BQ67" s="113"/>
      <c r="BR67" s="113"/>
      <c r="BS67" s="113"/>
      <c r="BT67" s="113"/>
      <c r="BU67" s="113"/>
      <c r="BV67" s="77">
        <f t="shared" si="2"/>
        <v>0</v>
      </c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>
        <f t="shared" si="3"/>
        <v>0</v>
      </c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G67" s="27">
        <v>0</v>
      </c>
      <c r="DH67" s="28">
        <v>0</v>
      </c>
      <c r="DI67" s="27">
        <v>0</v>
      </c>
      <c r="DJ67" s="28">
        <v>0</v>
      </c>
      <c r="DK67" s="27">
        <v>0</v>
      </c>
      <c r="DL67" s="28">
        <v>0</v>
      </c>
      <c r="DM67" s="27">
        <v>0</v>
      </c>
      <c r="DN67" s="28">
        <v>0</v>
      </c>
    </row>
    <row r="68" spans="2:118" ht="12.75" customHeight="1">
      <c r="B68" s="119" t="s">
        <v>39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3">
        <v>215</v>
      </c>
      <c r="BN68" s="113"/>
      <c r="BO68" s="113"/>
      <c r="BP68" s="113"/>
      <c r="BQ68" s="113"/>
      <c r="BR68" s="113"/>
      <c r="BS68" s="113"/>
      <c r="BT68" s="113"/>
      <c r="BU68" s="113"/>
      <c r="BV68" s="77">
        <f t="shared" si="2"/>
        <v>0</v>
      </c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>
        <f t="shared" si="3"/>
        <v>0</v>
      </c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G68" s="27">
        <v>0</v>
      </c>
      <c r="DH68" s="28">
        <v>0</v>
      </c>
      <c r="DI68" s="27">
        <v>0</v>
      </c>
      <c r="DJ68" s="28">
        <v>0</v>
      </c>
      <c r="DK68" s="27">
        <v>0</v>
      </c>
      <c r="DL68" s="28">
        <v>0</v>
      </c>
      <c r="DM68" s="27">
        <v>0</v>
      </c>
      <c r="DN68" s="28">
        <v>0</v>
      </c>
    </row>
    <row r="69" spans="2:118" ht="12.75" customHeight="1">
      <c r="B69" s="112" t="s">
        <v>38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3">
        <v>216</v>
      </c>
      <c r="BN69" s="113"/>
      <c r="BO69" s="113"/>
      <c r="BP69" s="113"/>
      <c r="BQ69" s="113"/>
      <c r="BR69" s="113"/>
      <c r="BS69" s="113"/>
      <c r="BT69" s="113"/>
      <c r="BU69" s="113"/>
      <c r="BV69" s="77">
        <f t="shared" si="2"/>
        <v>0</v>
      </c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>
        <f t="shared" si="3"/>
        <v>0</v>
      </c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G69" s="27">
        <v>0</v>
      </c>
      <c r="DH69" s="28">
        <v>0</v>
      </c>
      <c r="DI69" s="27">
        <v>0</v>
      </c>
      <c r="DJ69" s="28">
        <v>0</v>
      </c>
      <c r="DK69" s="27">
        <v>0</v>
      </c>
      <c r="DL69" s="28">
        <v>0</v>
      </c>
      <c r="DM69" s="27">
        <v>0</v>
      </c>
      <c r="DN69" s="28">
        <v>0</v>
      </c>
    </row>
    <row r="70" spans="2:118" ht="12.75" customHeight="1">
      <c r="B70" s="119" t="s">
        <v>40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3">
        <v>217</v>
      </c>
      <c r="BN70" s="113"/>
      <c r="BO70" s="113"/>
      <c r="BP70" s="113"/>
      <c r="BQ70" s="113"/>
      <c r="BR70" s="113"/>
      <c r="BS70" s="113"/>
      <c r="BT70" s="113"/>
      <c r="BU70" s="113"/>
      <c r="BV70" s="77">
        <f t="shared" si="2"/>
        <v>0</v>
      </c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>
        <f t="shared" si="3"/>
        <v>0</v>
      </c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G70" s="27">
        <v>0</v>
      </c>
      <c r="DH70" s="28">
        <v>0</v>
      </c>
      <c r="DI70" s="27">
        <v>0</v>
      </c>
      <c r="DJ70" s="28">
        <v>0</v>
      </c>
      <c r="DK70" s="27">
        <v>0</v>
      </c>
      <c r="DL70" s="28">
        <v>0</v>
      </c>
      <c r="DM70" s="27">
        <v>0</v>
      </c>
      <c r="DN70" s="28">
        <v>0</v>
      </c>
    </row>
    <row r="71" spans="2:118" ht="12.75" customHeight="1">
      <c r="B71" s="119" t="s">
        <v>41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3">
        <v>218</v>
      </c>
      <c r="BN71" s="113"/>
      <c r="BO71" s="113"/>
      <c r="BP71" s="113"/>
      <c r="BQ71" s="113"/>
      <c r="BR71" s="113"/>
      <c r="BS71" s="113"/>
      <c r="BT71" s="113"/>
      <c r="BU71" s="113"/>
      <c r="BV71" s="77">
        <f t="shared" si="2"/>
        <v>0</v>
      </c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>
        <f t="shared" si="3"/>
        <v>0</v>
      </c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G71" s="27">
        <v>0</v>
      </c>
      <c r="DH71" s="28">
        <v>0</v>
      </c>
      <c r="DI71" s="27">
        <v>0</v>
      </c>
      <c r="DJ71" s="28">
        <v>0</v>
      </c>
      <c r="DK71" s="27">
        <v>0</v>
      </c>
      <c r="DL71" s="28">
        <v>0</v>
      </c>
      <c r="DM71" s="27">
        <v>0</v>
      </c>
      <c r="DN71" s="28">
        <v>0</v>
      </c>
    </row>
    <row r="72" spans="2:118" ht="25.5" customHeight="1">
      <c r="B72" s="91" t="s">
        <v>42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133"/>
      <c r="BM72" s="113">
        <v>219</v>
      </c>
      <c r="BN72" s="113"/>
      <c r="BO72" s="113"/>
      <c r="BP72" s="113"/>
      <c r="BQ72" s="113"/>
      <c r="BR72" s="113"/>
      <c r="BS72" s="113"/>
      <c r="BT72" s="113"/>
      <c r="BU72" s="113"/>
      <c r="BV72" s="77">
        <f t="shared" si="2"/>
        <v>0</v>
      </c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>
        <f t="shared" si="3"/>
        <v>0</v>
      </c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G72" s="27">
        <v>0</v>
      </c>
      <c r="DH72" s="28">
        <v>0</v>
      </c>
      <c r="DI72" s="27">
        <v>0</v>
      </c>
      <c r="DJ72" s="28">
        <v>0</v>
      </c>
      <c r="DK72" s="27">
        <v>0</v>
      </c>
      <c r="DL72" s="28">
        <v>0</v>
      </c>
      <c r="DM72" s="27">
        <v>0</v>
      </c>
      <c r="DN72" s="28">
        <v>0</v>
      </c>
    </row>
    <row r="73" spans="2:118" ht="25.5" customHeight="1">
      <c r="B73" s="91" t="s">
        <v>43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133"/>
      <c r="BM73" s="113">
        <v>220</v>
      </c>
      <c r="BN73" s="113"/>
      <c r="BO73" s="113"/>
      <c r="BP73" s="113"/>
      <c r="BQ73" s="113"/>
      <c r="BR73" s="113"/>
      <c r="BS73" s="113"/>
      <c r="BT73" s="113"/>
      <c r="BU73" s="113"/>
      <c r="BV73" s="77">
        <f t="shared" si="2"/>
        <v>0</v>
      </c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>
        <f t="shared" si="3"/>
        <v>0</v>
      </c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G73" s="27">
        <v>0</v>
      </c>
      <c r="DH73" s="28">
        <v>0</v>
      </c>
      <c r="DI73" s="27">
        <v>0</v>
      </c>
      <c r="DJ73" s="28">
        <v>0</v>
      </c>
      <c r="DK73" s="27">
        <v>0</v>
      </c>
      <c r="DL73" s="28">
        <v>0</v>
      </c>
      <c r="DM73" s="27">
        <v>0</v>
      </c>
      <c r="DN73" s="28">
        <v>0</v>
      </c>
    </row>
    <row r="74" spans="2:118" ht="12.75" customHeight="1">
      <c r="B74" s="91" t="s">
        <v>44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133"/>
      <c r="BM74" s="113">
        <v>221</v>
      </c>
      <c r="BN74" s="113"/>
      <c r="BO74" s="113"/>
      <c r="BP74" s="113"/>
      <c r="BQ74" s="113"/>
      <c r="BR74" s="113"/>
      <c r="BS74" s="113"/>
      <c r="BT74" s="113"/>
      <c r="BU74" s="113"/>
      <c r="BV74" s="77">
        <f t="shared" si="2"/>
        <v>0</v>
      </c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>
        <f t="shared" si="3"/>
        <v>0</v>
      </c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G74" s="27">
        <v>0</v>
      </c>
      <c r="DH74" s="28">
        <v>0</v>
      </c>
      <c r="DI74" s="27">
        <v>0</v>
      </c>
      <c r="DJ74" s="28">
        <v>0</v>
      </c>
      <c r="DK74" s="27">
        <v>0</v>
      </c>
      <c r="DL74" s="28">
        <v>0</v>
      </c>
      <c r="DM74" s="27">
        <v>0</v>
      </c>
      <c r="DN74" s="28">
        <v>0</v>
      </c>
    </row>
    <row r="75" spans="2:118" ht="12.75" customHeight="1">
      <c r="B75" s="125" t="s">
        <v>45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13">
        <v>222</v>
      </c>
      <c r="BN75" s="113"/>
      <c r="BO75" s="113"/>
      <c r="BP75" s="113"/>
      <c r="BQ75" s="113"/>
      <c r="BR75" s="113"/>
      <c r="BS75" s="113"/>
      <c r="BT75" s="113"/>
      <c r="BU75" s="113"/>
      <c r="BV75" s="77">
        <f t="shared" si="2"/>
        <v>0</v>
      </c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>
        <f t="shared" si="3"/>
        <v>0</v>
      </c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G75" s="27">
        <v>0</v>
      </c>
      <c r="DH75" s="28">
        <v>0</v>
      </c>
      <c r="DI75" s="27">
        <v>0</v>
      </c>
      <c r="DJ75" s="28">
        <v>0</v>
      </c>
      <c r="DK75" s="27">
        <v>0</v>
      </c>
      <c r="DL75" s="28">
        <v>0</v>
      </c>
      <c r="DM75" s="27">
        <v>0</v>
      </c>
      <c r="DN75" s="28">
        <v>0</v>
      </c>
    </row>
    <row r="76" spans="2:118" ht="12.75" customHeight="1">
      <c r="B76" s="125" t="s">
        <v>46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13">
        <v>223</v>
      </c>
      <c r="BN76" s="113"/>
      <c r="BO76" s="113"/>
      <c r="BP76" s="113"/>
      <c r="BQ76" s="113"/>
      <c r="BR76" s="113"/>
      <c r="BS76" s="113"/>
      <c r="BT76" s="113"/>
      <c r="BU76" s="113"/>
      <c r="BV76" s="77">
        <f t="shared" si="2"/>
        <v>0</v>
      </c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>
        <f t="shared" si="3"/>
        <v>0</v>
      </c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G76" s="27">
        <v>0</v>
      </c>
      <c r="DH76" s="28">
        <v>0</v>
      </c>
      <c r="DI76" s="27">
        <v>0</v>
      </c>
      <c r="DJ76" s="28">
        <v>0</v>
      </c>
      <c r="DK76" s="27">
        <v>0</v>
      </c>
      <c r="DL76" s="28">
        <v>0</v>
      </c>
      <c r="DM76" s="27">
        <v>0</v>
      </c>
      <c r="DN76" s="28">
        <v>0</v>
      </c>
    </row>
    <row r="77" spans="2:118" ht="12.75" customHeight="1" hidden="1">
      <c r="B77" s="119" t="s">
        <v>47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3">
        <v>224</v>
      </c>
      <c r="BN77" s="113"/>
      <c r="BO77" s="113"/>
      <c r="BP77" s="113"/>
      <c r="BQ77" s="113"/>
      <c r="BR77" s="113"/>
      <c r="BS77" s="113"/>
      <c r="BT77" s="113"/>
      <c r="BU77" s="113"/>
      <c r="BV77" s="77">
        <f t="shared" si="2"/>
        <v>0</v>
      </c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>
        <f t="shared" si="3"/>
        <v>0</v>
      </c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G77" s="27">
        <v>0</v>
      </c>
      <c r="DH77" s="28">
        <v>0</v>
      </c>
      <c r="DI77" s="27">
        <v>0</v>
      </c>
      <c r="DJ77" s="28">
        <v>0</v>
      </c>
      <c r="DK77" s="27">
        <v>0</v>
      </c>
      <c r="DL77" s="28">
        <v>0</v>
      </c>
      <c r="DM77" s="27">
        <v>0</v>
      </c>
      <c r="DN77" s="28">
        <v>0</v>
      </c>
    </row>
    <row r="78" spans="2:118" ht="12.75" customHeight="1">
      <c r="B78" s="130" t="s">
        <v>137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13">
        <v>226</v>
      </c>
      <c r="BN78" s="113"/>
      <c r="BO78" s="113"/>
      <c r="BP78" s="113"/>
      <c r="BQ78" s="113"/>
      <c r="BR78" s="113"/>
      <c r="BS78" s="113"/>
      <c r="BT78" s="113"/>
      <c r="BU78" s="113"/>
      <c r="BV78" s="77">
        <f t="shared" si="2"/>
        <v>0</v>
      </c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>
        <f t="shared" si="3"/>
        <v>0</v>
      </c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G78" s="27">
        <v>0</v>
      </c>
      <c r="DH78" s="28">
        <v>0</v>
      </c>
      <c r="DI78" s="27">
        <v>0</v>
      </c>
      <c r="DJ78" s="28">
        <v>0</v>
      </c>
      <c r="DK78" s="27">
        <v>0</v>
      </c>
      <c r="DL78" s="28">
        <v>0</v>
      </c>
      <c r="DM78" s="27">
        <v>0</v>
      </c>
      <c r="DN78" s="28">
        <v>0</v>
      </c>
    </row>
    <row r="79" spans="2:118" ht="12.75" customHeight="1" thickBot="1">
      <c r="B79" s="131" t="s">
        <v>48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2">
        <v>227</v>
      </c>
      <c r="BN79" s="132"/>
      <c r="BO79" s="132"/>
      <c r="BP79" s="132"/>
      <c r="BQ79" s="132"/>
      <c r="BR79" s="132"/>
      <c r="BS79" s="132"/>
      <c r="BT79" s="132"/>
      <c r="BU79" s="132"/>
      <c r="BV79" s="77">
        <f t="shared" si="2"/>
        <v>0</v>
      </c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>
        <f t="shared" si="3"/>
        <v>0</v>
      </c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G79" s="31">
        <v>0</v>
      </c>
      <c r="DH79" s="32">
        <v>0</v>
      </c>
      <c r="DI79" s="31">
        <v>0</v>
      </c>
      <c r="DJ79" s="32">
        <v>0</v>
      </c>
      <c r="DK79" s="31">
        <v>0</v>
      </c>
      <c r="DL79" s="32">
        <v>0</v>
      </c>
      <c r="DM79" s="31">
        <v>0</v>
      </c>
      <c r="DN79" s="32">
        <v>0</v>
      </c>
    </row>
    <row r="80" spans="2:109" ht="14.25" customHeight="1">
      <c r="B80" s="149" t="s">
        <v>156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</row>
    <row r="81" spans="2:109" ht="14.25" customHeight="1">
      <c r="B81" s="149" t="s">
        <v>157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</row>
    <row r="82" spans="2:109" ht="6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</row>
    <row r="83" spans="2:109" ht="11.2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16" t="s">
        <v>132</v>
      </c>
    </row>
    <row r="84" spans="2:109" ht="11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15"/>
    </row>
    <row r="85" spans="2:109" ht="11.25" customHeight="1" thickBo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16" t="s">
        <v>147</v>
      </c>
    </row>
    <row r="86" spans="2:118" ht="36" customHeight="1" thickBot="1">
      <c r="B86" s="70" t="s">
        <v>31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93" t="s">
        <v>32</v>
      </c>
      <c r="BN86" s="94"/>
      <c r="BO86" s="94"/>
      <c r="BP86" s="94"/>
      <c r="BQ86" s="94"/>
      <c r="BR86" s="94"/>
      <c r="BS86" s="94"/>
      <c r="BT86" s="94"/>
      <c r="BU86" s="95"/>
      <c r="BV86" s="70" t="s">
        <v>33</v>
      </c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93" t="s">
        <v>34</v>
      </c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5"/>
      <c r="DG86" s="78" t="s">
        <v>92</v>
      </c>
      <c r="DH86" s="79"/>
      <c r="DI86" s="78" t="s">
        <v>93</v>
      </c>
      <c r="DJ86" s="79"/>
      <c r="DK86" s="78" t="s">
        <v>94</v>
      </c>
      <c r="DL86" s="79"/>
      <c r="DM86" s="78" t="s">
        <v>95</v>
      </c>
      <c r="DN86" s="79"/>
    </row>
    <row r="87" spans="2:118" ht="11.25" customHeight="1" thickBot="1">
      <c r="B87" s="70" t="s">
        <v>29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 t="s">
        <v>30</v>
      </c>
      <c r="BN87" s="70"/>
      <c r="BO87" s="70"/>
      <c r="BP87" s="70"/>
      <c r="BQ87" s="70"/>
      <c r="BR87" s="70"/>
      <c r="BS87" s="70"/>
      <c r="BT87" s="70"/>
      <c r="BU87" s="70"/>
      <c r="BV87" s="70">
        <v>1</v>
      </c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>
        <v>2</v>
      </c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G87" s="49">
        <v>1</v>
      </c>
      <c r="DH87" s="50">
        <v>2</v>
      </c>
      <c r="DI87" s="49">
        <v>1</v>
      </c>
      <c r="DJ87" s="50">
        <v>2</v>
      </c>
      <c r="DK87" s="49">
        <v>1</v>
      </c>
      <c r="DL87" s="50">
        <v>2</v>
      </c>
      <c r="DM87" s="49">
        <v>1</v>
      </c>
      <c r="DN87" s="50">
        <v>2</v>
      </c>
    </row>
    <row r="88" spans="2:118" ht="39.75" customHeight="1">
      <c r="B88" s="135" t="s">
        <v>172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  <c r="BM88" s="138">
        <v>229</v>
      </c>
      <c r="BN88" s="138"/>
      <c r="BO88" s="138"/>
      <c r="BP88" s="138"/>
      <c r="BQ88" s="138"/>
      <c r="BR88" s="138"/>
      <c r="BS88" s="138"/>
      <c r="BT88" s="138"/>
      <c r="BU88" s="138"/>
      <c r="BV88" s="128">
        <f>BV90+BV97+BV119+BV124+BV147+BV148+BV149+BV150+BV170+BV171+BV176</f>
        <v>0</v>
      </c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>
        <f>CJ90+CJ97+CJ119+CJ124+CJ147+CJ148+CJ149+CJ150+CJ170+CJ171+CJ176</f>
        <v>0</v>
      </c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G88" s="39">
        <f aca="true" t="shared" si="4" ref="DG88:DN88">DG90+DG97+DG119+DG124+DG147+DG148+DG149+DG150+DG170+DG171+DG176</f>
        <v>0</v>
      </c>
      <c r="DH88" s="40">
        <f t="shared" si="4"/>
        <v>0</v>
      </c>
      <c r="DI88" s="39">
        <f t="shared" si="4"/>
        <v>0</v>
      </c>
      <c r="DJ88" s="40">
        <f t="shared" si="4"/>
        <v>0</v>
      </c>
      <c r="DK88" s="39">
        <f t="shared" si="4"/>
        <v>0</v>
      </c>
      <c r="DL88" s="40">
        <f t="shared" si="4"/>
        <v>0</v>
      </c>
      <c r="DM88" s="39">
        <f t="shared" si="4"/>
        <v>0</v>
      </c>
      <c r="DN88" s="40">
        <f t="shared" si="4"/>
        <v>0</v>
      </c>
    </row>
    <row r="89" spans="2:118" ht="12.75" customHeight="1">
      <c r="B89" s="129" t="s">
        <v>35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13"/>
      <c r="BN89" s="113"/>
      <c r="BO89" s="113"/>
      <c r="BP89" s="113"/>
      <c r="BQ89" s="113"/>
      <c r="BR89" s="113"/>
      <c r="BS89" s="113"/>
      <c r="BT89" s="113"/>
      <c r="BU89" s="113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G89" s="23"/>
      <c r="DH89" s="24"/>
      <c r="DI89" s="23"/>
      <c r="DJ89" s="24"/>
      <c r="DK89" s="23"/>
      <c r="DL89" s="24"/>
      <c r="DM89" s="23"/>
      <c r="DN89" s="24"/>
    </row>
    <row r="90" spans="2:118" s="2" customFormat="1" ht="12.75" customHeight="1">
      <c r="B90" s="129" t="s">
        <v>49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13">
        <v>230</v>
      </c>
      <c r="BN90" s="113"/>
      <c r="BO90" s="113"/>
      <c r="BP90" s="113"/>
      <c r="BQ90" s="113"/>
      <c r="BR90" s="113"/>
      <c r="BS90" s="113"/>
      <c r="BT90" s="113"/>
      <c r="BU90" s="113"/>
      <c r="BV90" s="77">
        <f>BV92+BV94+BV95+BV96</f>
        <v>0</v>
      </c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>
        <f>CJ92+CJ94+CJ95+CJ96</f>
        <v>0</v>
      </c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G90" s="39">
        <f>DG92+DG94+DG95+DG96</f>
        <v>0</v>
      </c>
      <c r="DH90" s="40">
        <f aca="true" t="shared" si="5" ref="DH90:DN90">DH92+DH94+DH95+DH96</f>
        <v>0</v>
      </c>
      <c r="DI90" s="39">
        <f t="shared" si="5"/>
        <v>0</v>
      </c>
      <c r="DJ90" s="40">
        <f t="shared" si="5"/>
        <v>0</v>
      </c>
      <c r="DK90" s="39">
        <f t="shared" si="5"/>
        <v>0</v>
      </c>
      <c r="DL90" s="40">
        <f t="shared" si="5"/>
        <v>0</v>
      </c>
      <c r="DM90" s="39">
        <f t="shared" si="5"/>
        <v>0</v>
      </c>
      <c r="DN90" s="40">
        <f t="shared" si="5"/>
        <v>0</v>
      </c>
    </row>
    <row r="91" spans="2:118" ht="12.75" customHeight="1">
      <c r="B91" s="125" t="s">
        <v>35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13"/>
      <c r="BN91" s="113"/>
      <c r="BO91" s="113"/>
      <c r="BP91" s="113"/>
      <c r="BQ91" s="113"/>
      <c r="BR91" s="113"/>
      <c r="BS91" s="113"/>
      <c r="BT91" s="113"/>
      <c r="BU91" s="113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G91" s="23"/>
      <c r="DH91" s="24"/>
      <c r="DI91" s="23"/>
      <c r="DJ91" s="24"/>
      <c r="DK91" s="23"/>
      <c r="DL91" s="24"/>
      <c r="DM91" s="23"/>
      <c r="DN91" s="24"/>
    </row>
    <row r="92" spans="2:118" s="2" customFormat="1" ht="12.75" customHeight="1">
      <c r="B92" s="125" t="s">
        <v>50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13">
        <v>231</v>
      </c>
      <c r="BN92" s="113"/>
      <c r="BO92" s="113"/>
      <c r="BP92" s="113"/>
      <c r="BQ92" s="113"/>
      <c r="BR92" s="113"/>
      <c r="BS92" s="113"/>
      <c r="BT92" s="113"/>
      <c r="BU92" s="113"/>
      <c r="BV92" s="77">
        <f>IF($AV$22=0,0,IF($AV$22="март",DG92,IF($AV$22="июнь",DG92+DI92,IF($AV$22="сентябрь",DG92+DI92+DK92,IF($AV$22="декабрь",DG92+DI92+DK92+DM92,0)))))</f>
        <v>0</v>
      </c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>
        <f>IF($AV$22=0,0,IF($AV$22="март",DH92,IF($AV$22="июнь",DH92+DJ92,IF($AV$22="сентябрь",DH92+DJ92+DL92,IF($AV$22="декабрь",DH92+DJ92+DL92+DN92,0)))))</f>
        <v>0</v>
      </c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G92" s="27">
        <v>0</v>
      </c>
      <c r="DH92" s="28">
        <v>0</v>
      </c>
      <c r="DI92" s="27">
        <v>0</v>
      </c>
      <c r="DJ92" s="28">
        <v>0</v>
      </c>
      <c r="DK92" s="27">
        <v>0</v>
      </c>
      <c r="DL92" s="28">
        <v>0</v>
      </c>
      <c r="DM92" s="27">
        <v>0</v>
      </c>
      <c r="DN92" s="28">
        <v>0</v>
      </c>
    </row>
    <row r="93" spans="2:118" ht="12.75" customHeight="1">
      <c r="B93" s="119" t="s">
        <v>38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3">
        <v>232</v>
      </c>
      <c r="BN93" s="113"/>
      <c r="BO93" s="113"/>
      <c r="BP93" s="113"/>
      <c r="BQ93" s="113"/>
      <c r="BR93" s="113"/>
      <c r="BS93" s="113"/>
      <c r="BT93" s="113"/>
      <c r="BU93" s="113"/>
      <c r="BV93" s="77">
        <f>IF($AV$22=0,0,IF($AV$22="март",DG93,IF($AV$22="июнь",DG93+DI93,IF($AV$22="сентябрь",DG93+DI93+DK93,IF($AV$22="декабрь",DG93+DI93+DK93+DM93,0)))))</f>
        <v>0</v>
      </c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>
        <f>IF($AV$22=0,0,IF($AV$22="март",DH93,IF($AV$22="июнь",DH93+DJ93,IF($AV$22="сентябрь",DH93+DJ93+DL93,IF($AV$22="декабрь",DH93+DJ93+DL93+DN93,0)))))</f>
        <v>0</v>
      </c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G93" s="29">
        <v>0</v>
      </c>
      <c r="DH93" s="30">
        <v>0</v>
      </c>
      <c r="DI93" s="29">
        <v>0</v>
      </c>
      <c r="DJ93" s="30">
        <v>0</v>
      </c>
      <c r="DK93" s="29">
        <v>0</v>
      </c>
      <c r="DL93" s="30">
        <v>0</v>
      </c>
      <c r="DM93" s="29">
        <v>0</v>
      </c>
      <c r="DN93" s="30">
        <v>0</v>
      </c>
    </row>
    <row r="94" spans="2:118" ht="12.75" customHeight="1">
      <c r="B94" s="125" t="s">
        <v>51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13">
        <v>233</v>
      </c>
      <c r="BN94" s="113"/>
      <c r="BO94" s="113"/>
      <c r="BP94" s="113"/>
      <c r="BQ94" s="113"/>
      <c r="BR94" s="113"/>
      <c r="BS94" s="113"/>
      <c r="BT94" s="113"/>
      <c r="BU94" s="113"/>
      <c r="BV94" s="77">
        <f>IF($AV$22=0,0,IF($AV$22="март",DG94,IF($AV$22="июнь",DG94+DI94,IF($AV$22="сентябрь",DG94+DI94+DK94,IF($AV$22="декабрь",DG94+DI94+DK94+DM94,0)))))</f>
        <v>0</v>
      </c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>
        <f>IF($AV$22=0,0,IF($AV$22="март",DH94,IF($AV$22="июнь",DH94+DJ94,IF($AV$22="сентябрь",DH94+DJ94+DL94,IF($AV$22="декабрь",DH94+DJ94+DL94+DN94,0)))))</f>
        <v>0</v>
      </c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G94" s="29">
        <v>0</v>
      </c>
      <c r="DH94" s="30">
        <v>0</v>
      </c>
      <c r="DI94" s="29">
        <v>0</v>
      </c>
      <c r="DJ94" s="30">
        <v>0</v>
      </c>
      <c r="DK94" s="29">
        <v>0</v>
      </c>
      <c r="DL94" s="30">
        <v>0</v>
      </c>
      <c r="DM94" s="29">
        <v>0</v>
      </c>
      <c r="DN94" s="30">
        <v>0</v>
      </c>
    </row>
    <row r="95" spans="2:118" ht="12.75" customHeight="1">
      <c r="B95" s="125" t="s">
        <v>52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13">
        <v>234</v>
      </c>
      <c r="BN95" s="113"/>
      <c r="BO95" s="113"/>
      <c r="BP95" s="113"/>
      <c r="BQ95" s="113"/>
      <c r="BR95" s="113"/>
      <c r="BS95" s="113"/>
      <c r="BT95" s="113"/>
      <c r="BU95" s="113"/>
      <c r="BV95" s="77">
        <f>IF($AV$22=0,0,IF($AV$22="март",DG95,IF($AV$22="июнь",DG95+DI95,IF($AV$22="сентябрь",DG95+DI95+DK95,IF($AV$22="декабрь",DG95+DI95+DK95+DM95,0)))))</f>
        <v>0</v>
      </c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>
        <f>IF($AV$22=0,0,IF($AV$22="март",DH95,IF($AV$22="июнь",DH95+DJ95,IF($AV$22="сентябрь",DH95+DJ95+DL95,IF($AV$22="декабрь",DH95+DJ95+DL95+DN95,0)))))</f>
        <v>0</v>
      </c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G95" s="29">
        <v>0</v>
      </c>
      <c r="DH95" s="30">
        <v>0</v>
      </c>
      <c r="DI95" s="29">
        <v>0</v>
      </c>
      <c r="DJ95" s="30">
        <v>0</v>
      </c>
      <c r="DK95" s="29">
        <v>0</v>
      </c>
      <c r="DL95" s="30">
        <v>0</v>
      </c>
      <c r="DM95" s="29">
        <v>0</v>
      </c>
      <c r="DN95" s="30">
        <v>0</v>
      </c>
    </row>
    <row r="96" spans="2:118" ht="12.75" customHeight="1">
      <c r="B96" s="125" t="s">
        <v>46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13">
        <v>235</v>
      </c>
      <c r="BN96" s="113"/>
      <c r="BO96" s="113"/>
      <c r="BP96" s="113"/>
      <c r="BQ96" s="113"/>
      <c r="BR96" s="113"/>
      <c r="BS96" s="113"/>
      <c r="BT96" s="113"/>
      <c r="BU96" s="113"/>
      <c r="BV96" s="77">
        <f>IF($AV$22=0,0,IF($AV$22="март",DG96,IF($AV$22="июнь",DG96+DI96,IF($AV$22="сентябрь",DG96+DI96+DK96,IF($AV$22="декабрь",DG96+DI96+DK96+DM96,0)))))</f>
        <v>0</v>
      </c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>
        <f>IF($AV$22=0,0,IF($AV$22="март",DH96,IF($AV$22="июнь",DH96+DJ96,IF($AV$22="сентябрь",DH96+DJ96+DL96,IF($AV$22="декабрь",DH96+DJ96+DL96+DN96,0)))))</f>
        <v>0</v>
      </c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G96" s="51">
        <v>0</v>
      </c>
      <c r="DH96" s="52">
        <v>0</v>
      </c>
      <c r="DI96" s="51">
        <v>0</v>
      </c>
      <c r="DJ96" s="52">
        <v>0</v>
      </c>
      <c r="DK96" s="51">
        <v>0</v>
      </c>
      <c r="DL96" s="52">
        <v>0</v>
      </c>
      <c r="DM96" s="51">
        <v>0</v>
      </c>
      <c r="DN96" s="52">
        <v>0</v>
      </c>
    </row>
    <row r="97" spans="2:118" ht="12.75" customHeight="1">
      <c r="B97" s="127" t="s">
        <v>178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13">
        <v>240</v>
      </c>
      <c r="BN97" s="113"/>
      <c r="BO97" s="113"/>
      <c r="BP97" s="113"/>
      <c r="BQ97" s="113"/>
      <c r="BR97" s="113"/>
      <c r="BS97" s="113"/>
      <c r="BT97" s="113"/>
      <c r="BU97" s="113"/>
      <c r="BV97" s="128">
        <f>BV99+BV113+BV114+BV115+BV118+BV116+BV117</f>
        <v>0</v>
      </c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>
        <f>CJ99+CJ113+CJ114+CJ115+CJ118+CJ116+CJ117</f>
        <v>0</v>
      </c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G97" s="37">
        <f>DG99+DG113+DG114+DG115+DG118+DG116+DG117</f>
        <v>0</v>
      </c>
      <c r="DH97" s="63">
        <f aca="true" t="shared" si="6" ref="DH97:DN97">DH99+DH113+DH114+DH115+DH118+DH116+DH117</f>
        <v>0</v>
      </c>
      <c r="DI97" s="37">
        <f t="shared" si="6"/>
        <v>0</v>
      </c>
      <c r="DJ97" s="63">
        <f t="shared" si="6"/>
        <v>0</v>
      </c>
      <c r="DK97" s="37">
        <f t="shared" si="6"/>
        <v>0</v>
      </c>
      <c r="DL97" s="63">
        <f t="shared" si="6"/>
        <v>0</v>
      </c>
      <c r="DM97" s="37">
        <f t="shared" si="6"/>
        <v>0</v>
      </c>
      <c r="DN97" s="38">
        <f t="shared" si="6"/>
        <v>0</v>
      </c>
    </row>
    <row r="98" spans="2:118" ht="12.75" customHeight="1">
      <c r="B98" s="125" t="s">
        <v>35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13"/>
      <c r="BN98" s="113"/>
      <c r="BO98" s="113"/>
      <c r="BP98" s="113"/>
      <c r="BQ98" s="113"/>
      <c r="BR98" s="113"/>
      <c r="BS98" s="113"/>
      <c r="BT98" s="113"/>
      <c r="BU98" s="113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G98" s="25"/>
      <c r="DH98" s="26"/>
      <c r="DI98" s="25"/>
      <c r="DJ98" s="26"/>
      <c r="DK98" s="25"/>
      <c r="DL98" s="26"/>
      <c r="DM98" s="25"/>
      <c r="DN98" s="26"/>
    </row>
    <row r="99" spans="2:118" s="2" customFormat="1" ht="12.75" customHeight="1">
      <c r="B99" s="126" t="s">
        <v>158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13">
        <v>241</v>
      </c>
      <c r="BN99" s="113"/>
      <c r="BO99" s="113"/>
      <c r="BP99" s="113"/>
      <c r="BQ99" s="113"/>
      <c r="BR99" s="113"/>
      <c r="BS99" s="113"/>
      <c r="BT99" s="113"/>
      <c r="BU99" s="113"/>
      <c r="BV99" s="77">
        <f>IF($AV$22=0,0,IF($AV$22="март",DG99,IF($AV$22="июнь",DG99+DI99,IF($AV$22="сентябрь",DG99+DI99+DK99,IF($AV$22="декабрь",DG99+DI99+DK99+DM99,0)))))</f>
        <v>0</v>
      </c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>
        <f>IF($AV$22=0,0,IF($AV$22="март",DH99,IF($AV$22="июнь",DH99+DJ99,IF($AV$22="сентябрь",DH99+DJ99+DL99,IF($AV$22="декабрь",DH99+DJ99+DL99+DN99,0)))))</f>
        <v>0</v>
      </c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G99" s="27">
        <v>0</v>
      </c>
      <c r="DH99" s="28">
        <v>0</v>
      </c>
      <c r="DI99" s="27">
        <v>0</v>
      </c>
      <c r="DJ99" s="28">
        <v>0</v>
      </c>
      <c r="DK99" s="27">
        <v>0</v>
      </c>
      <c r="DL99" s="28">
        <v>0</v>
      </c>
      <c r="DM99" s="27">
        <v>0</v>
      </c>
      <c r="DN99" s="28">
        <v>0</v>
      </c>
    </row>
    <row r="100" spans="2:118" ht="12.75" customHeight="1">
      <c r="B100" s="91" t="s">
        <v>35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121"/>
      <c r="BM100" s="86"/>
      <c r="BN100" s="87"/>
      <c r="BO100" s="87"/>
      <c r="BP100" s="87"/>
      <c r="BQ100" s="87"/>
      <c r="BR100" s="87"/>
      <c r="BS100" s="87"/>
      <c r="BT100" s="87"/>
      <c r="BU100" s="88"/>
      <c r="BV100" s="122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4"/>
      <c r="CJ100" s="122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4"/>
      <c r="DG100" s="29">
        <v>0</v>
      </c>
      <c r="DH100" s="30">
        <v>0</v>
      </c>
      <c r="DI100" s="29">
        <v>0</v>
      </c>
      <c r="DJ100" s="30">
        <v>0</v>
      </c>
      <c r="DK100" s="29">
        <v>0</v>
      </c>
      <c r="DL100" s="30">
        <v>0</v>
      </c>
      <c r="DM100" s="29">
        <v>0</v>
      </c>
      <c r="DN100" s="30">
        <v>0</v>
      </c>
    </row>
    <row r="101" spans="2:118" ht="12.75" customHeight="1">
      <c r="B101" s="119" t="s">
        <v>53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G101" s="23"/>
      <c r="DH101" s="24"/>
      <c r="DI101" s="23"/>
      <c r="DJ101" s="24"/>
      <c r="DK101" s="23"/>
      <c r="DL101" s="24"/>
      <c r="DM101" s="23"/>
      <c r="DN101" s="24"/>
    </row>
    <row r="102" spans="2:118" s="2" customFormat="1" ht="12.75" customHeight="1">
      <c r="B102" s="118" t="s">
        <v>179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3">
        <v>244</v>
      </c>
      <c r="BN102" s="113"/>
      <c r="BO102" s="113"/>
      <c r="BP102" s="113"/>
      <c r="BQ102" s="113"/>
      <c r="BR102" s="113"/>
      <c r="BS102" s="113"/>
      <c r="BT102" s="113"/>
      <c r="BU102" s="113"/>
      <c r="BV102" s="77">
        <f>SUM(BV104:BV105)</f>
        <v>0</v>
      </c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>
        <f>SUM(CJ104:CJ105)</f>
        <v>0</v>
      </c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G102" s="39">
        <f>SUM(DG104:DG105)</f>
        <v>0</v>
      </c>
      <c r="DH102" s="61">
        <f aca="true" t="shared" si="7" ref="DH102:DN102">SUM(DH104:DH105)</f>
        <v>0</v>
      </c>
      <c r="DI102" s="39">
        <f t="shared" si="7"/>
        <v>0</v>
      </c>
      <c r="DJ102" s="61">
        <f t="shared" si="7"/>
        <v>0</v>
      </c>
      <c r="DK102" s="39">
        <f t="shared" si="7"/>
        <v>0</v>
      </c>
      <c r="DL102" s="61">
        <f t="shared" si="7"/>
        <v>0</v>
      </c>
      <c r="DM102" s="39">
        <f t="shared" si="7"/>
        <v>0</v>
      </c>
      <c r="DN102" s="40">
        <f t="shared" si="7"/>
        <v>0</v>
      </c>
    </row>
    <row r="103" spans="2:118" ht="12.75" customHeight="1">
      <c r="B103" s="112" t="s">
        <v>53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G103" s="23"/>
      <c r="DH103" s="24"/>
      <c r="DI103" s="23"/>
      <c r="DJ103" s="24"/>
      <c r="DK103" s="23"/>
      <c r="DL103" s="24"/>
      <c r="DM103" s="23"/>
      <c r="DN103" s="24"/>
    </row>
    <row r="104" spans="2:118" s="2" customFormat="1" ht="12.75" customHeight="1">
      <c r="B104" s="111" t="s">
        <v>54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3">
        <v>245</v>
      </c>
      <c r="BN104" s="113"/>
      <c r="BO104" s="113"/>
      <c r="BP104" s="113"/>
      <c r="BQ104" s="113"/>
      <c r="BR104" s="113"/>
      <c r="BS104" s="113"/>
      <c r="BT104" s="113"/>
      <c r="BU104" s="113"/>
      <c r="BV104" s="77">
        <f>IF($AV$22=0,0,IF($AV$22="март",DG104,IF($AV$22="июнь",DG104+DI104,IF($AV$22="сентябрь",DG104+DI104+DK104,IF($AV$22="декабрь",DG104+DI104+DK104+DM104,0)))))</f>
        <v>0</v>
      </c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>
        <f>IF($AV$22=0,0,IF($AV$22="март",DH104,IF($AV$22="июнь",DH104+DJ104,IF($AV$22="сентябрь",DH104+DJ104+DL104,IF($AV$22="декабрь",DH104+DJ104+DL104+DN104,0)))))</f>
        <v>0</v>
      </c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G104" s="27">
        <v>0</v>
      </c>
      <c r="DH104" s="28">
        <v>0</v>
      </c>
      <c r="DI104" s="27">
        <v>0</v>
      </c>
      <c r="DJ104" s="28">
        <v>0</v>
      </c>
      <c r="DK104" s="27">
        <v>0</v>
      </c>
      <c r="DL104" s="28">
        <v>0</v>
      </c>
      <c r="DM104" s="27">
        <v>0</v>
      </c>
      <c r="DN104" s="28">
        <v>0</v>
      </c>
    </row>
    <row r="105" spans="2:118" ht="12.75" customHeight="1">
      <c r="B105" s="116" t="s">
        <v>55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73">
        <v>246</v>
      </c>
      <c r="BN105" s="74"/>
      <c r="BO105" s="74"/>
      <c r="BP105" s="74"/>
      <c r="BQ105" s="74"/>
      <c r="BR105" s="74"/>
      <c r="BS105" s="74"/>
      <c r="BT105" s="74"/>
      <c r="BU105" s="75"/>
      <c r="BV105" s="76">
        <f>IF($AV$22=0,0,IF($AV$22="март",DG105,IF($AV$22="июнь",DG105+DI105,IF($AV$22="сентябрь",DG105+DI105+DK105,IF($AV$22="декабрь",DG105+DI105+DK105+DM105,0)))))</f>
        <v>0</v>
      </c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>
        <f>IF($AV$22=0,0,IF($AV$22="март",DH105,IF($AV$22="июнь",DH105+DJ105,IF($AV$22="сентябрь",DH105+DJ105+DL105,IF($AV$22="декабрь",DH105+DJ105+DL105+DN105,0)))))</f>
        <v>0</v>
      </c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62"/>
      <c r="DG105" s="29">
        <v>0</v>
      </c>
      <c r="DH105" s="30">
        <v>0</v>
      </c>
      <c r="DI105" s="29">
        <v>0</v>
      </c>
      <c r="DJ105" s="30">
        <v>0</v>
      </c>
      <c r="DK105" s="29">
        <v>0</v>
      </c>
      <c r="DL105" s="30">
        <v>0</v>
      </c>
      <c r="DM105" s="29">
        <v>0</v>
      </c>
      <c r="DN105" s="30">
        <v>0</v>
      </c>
    </row>
    <row r="106" spans="2:109" ht="3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16"/>
    </row>
    <row r="107" spans="2:109" ht="11.2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16" t="s">
        <v>87</v>
      </c>
    </row>
    <row r="108" spans="2:109" ht="11.25" customHeight="1" thickBo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16" t="s">
        <v>147</v>
      </c>
    </row>
    <row r="109" spans="2:118" ht="36" customHeight="1" thickBot="1">
      <c r="B109" s="70" t="s">
        <v>31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93" t="s">
        <v>32</v>
      </c>
      <c r="BN109" s="94"/>
      <c r="BO109" s="94"/>
      <c r="BP109" s="94"/>
      <c r="BQ109" s="94"/>
      <c r="BR109" s="94"/>
      <c r="BS109" s="94"/>
      <c r="BT109" s="94"/>
      <c r="BU109" s="95"/>
      <c r="BV109" s="70" t="s">
        <v>33</v>
      </c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93" t="s">
        <v>34</v>
      </c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5"/>
      <c r="DG109" s="78" t="s">
        <v>92</v>
      </c>
      <c r="DH109" s="79"/>
      <c r="DI109" s="78" t="s">
        <v>93</v>
      </c>
      <c r="DJ109" s="79"/>
      <c r="DK109" s="78" t="s">
        <v>94</v>
      </c>
      <c r="DL109" s="79"/>
      <c r="DM109" s="78" t="s">
        <v>95</v>
      </c>
      <c r="DN109" s="79"/>
    </row>
    <row r="110" spans="2:118" ht="11.25" customHeight="1" thickBot="1">
      <c r="B110" s="213" t="s">
        <v>29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 t="s">
        <v>30</v>
      </c>
      <c r="BN110" s="213"/>
      <c r="BO110" s="213"/>
      <c r="BP110" s="213"/>
      <c r="BQ110" s="213"/>
      <c r="BR110" s="213"/>
      <c r="BS110" s="213"/>
      <c r="BT110" s="213"/>
      <c r="BU110" s="213"/>
      <c r="BV110" s="70">
        <v>1</v>
      </c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>
        <v>2</v>
      </c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G110" s="49">
        <v>1</v>
      </c>
      <c r="DH110" s="50">
        <v>2</v>
      </c>
      <c r="DI110" s="49">
        <v>1</v>
      </c>
      <c r="DJ110" s="50">
        <v>2</v>
      </c>
      <c r="DK110" s="49">
        <v>1</v>
      </c>
      <c r="DL110" s="50">
        <v>2</v>
      </c>
      <c r="DM110" s="49">
        <v>1</v>
      </c>
      <c r="DN110" s="50">
        <v>2</v>
      </c>
    </row>
    <row r="111" spans="2:118" ht="12.75" customHeight="1">
      <c r="B111" s="104" t="s">
        <v>56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86">
        <v>250</v>
      </c>
      <c r="BN111" s="87"/>
      <c r="BO111" s="87"/>
      <c r="BP111" s="87"/>
      <c r="BQ111" s="87"/>
      <c r="BR111" s="87"/>
      <c r="BS111" s="87"/>
      <c r="BT111" s="87"/>
      <c r="BU111" s="88"/>
      <c r="BV111" s="76">
        <f aca="true" t="shared" si="8" ref="BV111:BV118">IF($AV$22=0,0,IF($AV$22="март",DG111,IF($AV$22="июнь",DG111+DI111,IF($AV$22="сентябрь",DG111+DI111+DK111,IF($AV$22="декабрь",DG111+DI111+DK111+DM111,0)))))</f>
        <v>0</v>
      </c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>
        <f aca="true" t="shared" si="9" ref="CJ111:CJ118">IF($AV$22=0,0,IF($AV$22="март",DH111,IF($AV$22="июнь",DH111+DJ111,IF($AV$22="сентябрь",DH111+DJ111+DL111,IF($AV$22="декабрь",DH111+DJ111+DL111+DN111,0)))))</f>
        <v>0</v>
      </c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G111" s="27">
        <v>0</v>
      </c>
      <c r="DH111" s="28">
        <v>0</v>
      </c>
      <c r="DI111" s="27">
        <v>0</v>
      </c>
      <c r="DJ111" s="28">
        <v>0</v>
      </c>
      <c r="DK111" s="27">
        <v>0</v>
      </c>
      <c r="DL111" s="28">
        <v>0</v>
      </c>
      <c r="DM111" s="27">
        <v>0</v>
      </c>
      <c r="DN111" s="28">
        <v>0</v>
      </c>
    </row>
    <row r="112" spans="2:118" ht="12.75" customHeight="1">
      <c r="B112" s="109" t="s">
        <v>57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86">
        <v>251</v>
      </c>
      <c r="BN112" s="87"/>
      <c r="BO112" s="87"/>
      <c r="BP112" s="87"/>
      <c r="BQ112" s="87"/>
      <c r="BR112" s="87"/>
      <c r="BS112" s="87"/>
      <c r="BT112" s="87"/>
      <c r="BU112" s="88"/>
      <c r="BV112" s="76">
        <f t="shared" si="8"/>
        <v>0</v>
      </c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>
        <f t="shared" si="9"/>
        <v>0</v>
      </c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G112" s="27">
        <v>0</v>
      </c>
      <c r="DH112" s="28">
        <v>0</v>
      </c>
      <c r="DI112" s="27">
        <v>0</v>
      </c>
      <c r="DJ112" s="28">
        <v>0</v>
      </c>
      <c r="DK112" s="27">
        <v>0</v>
      </c>
      <c r="DL112" s="28">
        <v>0</v>
      </c>
      <c r="DM112" s="27">
        <v>0</v>
      </c>
      <c r="DN112" s="28">
        <v>0</v>
      </c>
    </row>
    <row r="113" spans="2:118" ht="25.5" customHeight="1">
      <c r="B113" s="91" t="s">
        <v>58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86">
        <v>252</v>
      </c>
      <c r="BN113" s="87"/>
      <c r="BO113" s="87"/>
      <c r="BP113" s="87"/>
      <c r="BQ113" s="87"/>
      <c r="BR113" s="87"/>
      <c r="BS113" s="87"/>
      <c r="BT113" s="87"/>
      <c r="BU113" s="88"/>
      <c r="BV113" s="76">
        <f t="shared" si="8"/>
        <v>0</v>
      </c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>
        <f t="shared" si="9"/>
        <v>0</v>
      </c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G113" s="27">
        <v>0</v>
      </c>
      <c r="DH113" s="28">
        <v>0</v>
      </c>
      <c r="DI113" s="27">
        <v>0</v>
      </c>
      <c r="DJ113" s="28">
        <v>0</v>
      </c>
      <c r="DK113" s="27">
        <v>0</v>
      </c>
      <c r="DL113" s="28">
        <v>0</v>
      </c>
      <c r="DM113" s="27">
        <v>0</v>
      </c>
      <c r="DN113" s="28">
        <v>0</v>
      </c>
    </row>
    <row r="114" spans="2:118" ht="12.75" customHeight="1">
      <c r="B114" s="91" t="s">
        <v>59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6">
        <v>253</v>
      </c>
      <c r="BN114" s="87"/>
      <c r="BO114" s="87"/>
      <c r="BP114" s="87"/>
      <c r="BQ114" s="87"/>
      <c r="BR114" s="87"/>
      <c r="BS114" s="87"/>
      <c r="BT114" s="87"/>
      <c r="BU114" s="88"/>
      <c r="BV114" s="76">
        <f t="shared" si="8"/>
        <v>0</v>
      </c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>
        <f t="shared" si="9"/>
        <v>0</v>
      </c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G114" s="27">
        <v>0</v>
      </c>
      <c r="DH114" s="28">
        <v>0</v>
      </c>
      <c r="DI114" s="27">
        <v>0</v>
      </c>
      <c r="DJ114" s="28">
        <v>0</v>
      </c>
      <c r="DK114" s="27">
        <v>0</v>
      </c>
      <c r="DL114" s="28">
        <v>0</v>
      </c>
      <c r="DM114" s="27">
        <v>0</v>
      </c>
      <c r="DN114" s="28">
        <v>0</v>
      </c>
    </row>
    <row r="115" spans="2:118" ht="12.75" customHeight="1">
      <c r="B115" s="91" t="s">
        <v>60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86">
        <v>254</v>
      </c>
      <c r="BN115" s="87"/>
      <c r="BO115" s="87"/>
      <c r="BP115" s="87"/>
      <c r="BQ115" s="87"/>
      <c r="BR115" s="87"/>
      <c r="BS115" s="87"/>
      <c r="BT115" s="87"/>
      <c r="BU115" s="88"/>
      <c r="BV115" s="76">
        <f t="shared" si="8"/>
        <v>0</v>
      </c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>
        <f t="shared" si="9"/>
        <v>0</v>
      </c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G115" s="27">
        <v>0</v>
      </c>
      <c r="DH115" s="28">
        <v>0</v>
      </c>
      <c r="DI115" s="27">
        <v>0</v>
      </c>
      <c r="DJ115" s="28">
        <v>0</v>
      </c>
      <c r="DK115" s="27">
        <v>0</v>
      </c>
      <c r="DL115" s="28">
        <v>0</v>
      </c>
      <c r="DM115" s="27">
        <v>0</v>
      </c>
      <c r="DN115" s="28">
        <v>0</v>
      </c>
    </row>
    <row r="116" spans="2:118" ht="12.75" customHeight="1">
      <c r="B116" s="91" t="s">
        <v>175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214" t="s">
        <v>173</v>
      </c>
      <c r="BN116" s="215"/>
      <c r="BO116" s="215"/>
      <c r="BP116" s="215"/>
      <c r="BQ116" s="215"/>
      <c r="BR116" s="215"/>
      <c r="BS116" s="215"/>
      <c r="BT116" s="215"/>
      <c r="BU116" s="216"/>
      <c r="BV116" s="76">
        <f>IF($AV$22=0,0,IF($AV$22="март",DG116,IF($AV$22="июнь",DG116+DI116,IF($AV$22="сентябрь",DG116+DI116+DK116,IF($AV$22="декабрь",DG116+DI116+DK116+DM116,0)))))</f>
        <v>0</v>
      </c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>
        <f>IF($AV$22=0,0,IF($AV$22="март",DH116,IF($AV$22="июнь",DH116+DJ116,IF($AV$22="сентябрь",DH116+DJ116+DL116,IF($AV$22="декабрь",DH116+DJ116+DL116+DN116,0)))))</f>
        <v>0</v>
      </c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G116" s="27">
        <v>0</v>
      </c>
      <c r="DH116" s="28">
        <v>0</v>
      </c>
      <c r="DI116" s="27">
        <v>0</v>
      </c>
      <c r="DJ116" s="28">
        <v>0</v>
      </c>
      <c r="DK116" s="27">
        <v>0</v>
      </c>
      <c r="DL116" s="28">
        <v>0</v>
      </c>
      <c r="DM116" s="27">
        <v>0</v>
      </c>
      <c r="DN116" s="28">
        <v>0</v>
      </c>
    </row>
    <row r="117" spans="2:118" ht="39.75" customHeight="1">
      <c r="B117" s="91" t="s">
        <v>181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214" t="s">
        <v>180</v>
      </c>
      <c r="BN117" s="215"/>
      <c r="BO117" s="215"/>
      <c r="BP117" s="215"/>
      <c r="BQ117" s="215"/>
      <c r="BR117" s="215"/>
      <c r="BS117" s="215"/>
      <c r="BT117" s="215"/>
      <c r="BU117" s="216"/>
      <c r="BV117" s="76">
        <f>IF($AV$22=0,0,IF($AV$22="март",DG117,IF($AV$22="июнь",DG117+DI117,IF($AV$22="сентябрь",DG117+DI117+DK117,IF($AV$22="декабрь",DG117+DI117+DK117+DM117,0)))))</f>
        <v>0</v>
      </c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>
        <f>IF($AV$22=0,0,IF($AV$22="март",DH117,IF($AV$22="июнь",DH117+DJ117,IF($AV$22="сентябрь",DH117+DJ117+DL117,IF($AV$22="декабрь",DH117+DJ117+DL117+DN117,0)))))</f>
        <v>0</v>
      </c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G117" s="27">
        <v>0</v>
      </c>
      <c r="DH117" s="28">
        <v>0</v>
      </c>
      <c r="DI117" s="27">
        <v>0</v>
      </c>
      <c r="DJ117" s="28">
        <v>0</v>
      </c>
      <c r="DK117" s="27">
        <v>0</v>
      </c>
      <c r="DL117" s="28">
        <v>0</v>
      </c>
      <c r="DM117" s="27">
        <v>0</v>
      </c>
      <c r="DN117" s="28">
        <v>0</v>
      </c>
    </row>
    <row r="118" spans="2:118" ht="12.75" customHeight="1">
      <c r="B118" s="91" t="s">
        <v>46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6">
        <v>255</v>
      </c>
      <c r="BN118" s="87"/>
      <c r="BO118" s="87"/>
      <c r="BP118" s="87"/>
      <c r="BQ118" s="87"/>
      <c r="BR118" s="87"/>
      <c r="BS118" s="87"/>
      <c r="BT118" s="87"/>
      <c r="BU118" s="88"/>
      <c r="BV118" s="76">
        <f t="shared" si="8"/>
        <v>0</v>
      </c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>
        <f t="shared" si="9"/>
        <v>0</v>
      </c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G118" s="27">
        <v>0</v>
      </c>
      <c r="DH118" s="28">
        <v>0</v>
      </c>
      <c r="DI118" s="27">
        <v>0</v>
      </c>
      <c r="DJ118" s="28">
        <v>0</v>
      </c>
      <c r="DK118" s="27">
        <v>0</v>
      </c>
      <c r="DL118" s="28">
        <v>0</v>
      </c>
      <c r="DM118" s="27">
        <v>0</v>
      </c>
      <c r="DN118" s="28">
        <v>0</v>
      </c>
    </row>
    <row r="119" spans="2:118" ht="12.75" customHeight="1">
      <c r="B119" s="110" t="s">
        <v>174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86">
        <v>256</v>
      </c>
      <c r="BN119" s="87"/>
      <c r="BO119" s="87"/>
      <c r="BP119" s="87"/>
      <c r="BQ119" s="87"/>
      <c r="BR119" s="87"/>
      <c r="BS119" s="87"/>
      <c r="BT119" s="87"/>
      <c r="BU119" s="88"/>
      <c r="BV119" s="89">
        <f>SUM(BV121:CI123)</f>
        <v>0</v>
      </c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>
        <f>SUM(CJ121:DE123)</f>
        <v>0</v>
      </c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41"/>
      <c r="DG119" s="37">
        <f aca="true" t="shared" si="10" ref="DG119:DN119">SUM(DG121:DG123)</f>
        <v>0</v>
      </c>
      <c r="DH119" s="38">
        <f t="shared" si="10"/>
        <v>0</v>
      </c>
      <c r="DI119" s="37">
        <f t="shared" si="10"/>
        <v>0</v>
      </c>
      <c r="DJ119" s="38">
        <f t="shared" si="10"/>
        <v>0</v>
      </c>
      <c r="DK119" s="37">
        <f t="shared" si="10"/>
        <v>0</v>
      </c>
      <c r="DL119" s="38">
        <f t="shared" si="10"/>
        <v>0</v>
      </c>
      <c r="DM119" s="37">
        <f t="shared" si="10"/>
        <v>0</v>
      </c>
      <c r="DN119" s="38">
        <f t="shared" si="10"/>
        <v>0</v>
      </c>
    </row>
    <row r="120" spans="2:118" ht="12.75" customHeight="1">
      <c r="B120" s="91" t="s">
        <v>35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6"/>
      <c r="BN120" s="87"/>
      <c r="BO120" s="87"/>
      <c r="BP120" s="87"/>
      <c r="BQ120" s="87"/>
      <c r="BR120" s="87"/>
      <c r="BS120" s="87"/>
      <c r="BT120" s="87"/>
      <c r="BU120" s="88"/>
      <c r="BV120" s="80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G120" s="23"/>
      <c r="DH120" s="24"/>
      <c r="DI120" s="23"/>
      <c r="DJ120" s="24"/>
      <c r="DK120" s="23"/>
      <c r="DL120" s="24"/>
      <c r="DM120" s="23"/>
      <c r="DN120" s="24"/>
    </row>
    <row r="121" spans="2:118" s="2" customFormat="1" ht="12.75" customHeight="1">
      <c r="B121" s="84" t="s">
        <v>61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6">
        <v>257</v>
      </c>
      <c r="BN121" s="87"/>
      <c r="BO121" s="87"/>
      <c r="BP121" s="87"/>
      <c r="BQ121" s="87"/>
      <c r="BR121" s="87"/>
      <c r="BS121" s="87"/>
      <c r="BT121" s="87"/>
      <c r="BU121" s="88"/>
      <c r="BV121" s="76">
        <f>IF($AV$22=0,0,IF($AV$22="март",DG121,IF($AV$22="июнь",DG121+DI121,IF($AV$22="сентябрь",DG121+DI121+DK121,IF($AV$22="декабрь",DG121+DI121+DK121+DM121,0)))))</f>
        <v>0</v>
      </c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>
        <f>IF($AV$22=0,0,IF($AV$22="март",DH121,IF($AV$22="июнь",DH121+DJ121,IF($AV$22="сентябрь",DH121+DJ121+DL121,IF($AV$22="декабрь",DH121+DJ121+DL121+DN121,0)))))</f>
        <v>0</v>
      </c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G121" s="27">
        <v>0</v>
      </c>
      <c r="DH121" s="28">
        <v>0</v>
      </c>
      <c r="DI121" s="27">
        <v>0</v>
      </c>
      <c r="DJ121" s="28">
        <v>0</v>
      </c>
      <c r="DK121" s="27">
        <v>0</v>
      </c>
      <c r="DL121" s="28">
        <v>0</v>
      </c>
      <c r="DM121" s="27">
        <v>0</v>
      </c>
      <c r="DN121" s="28">
        <v>0</v>
      </c>
    </row>
    <row r="122" spans="2:118" ht="12.75" customHeight="1">
      <c r="B122" s="91" t="s">
        <v>62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6">
        <v>258</v>
      </c>
      <c r="BN122" s="87"/>
      <c r="BO122" s="87"/>
      <c r="BP122" s="87"/>
      <c r="BQ122" s="87"/>
      <c r="BR122" s="87"/>
      <c r="BS122" s="87"/>
      <c r="BT122" s="87"/>
      <c r="BU122" s="88"/>
      <c r="BV122" s="76">
        <f>IF($AV$22=0,0,IF($AV$22="март",DG122,IF($AV$22="июнь",DG122+DI122,IF($AV$22="сентябрь",DG122+DI122+DK122,IF($AV$22="декабрь",DG122+DI122+DK122+DM122,0)))))</f>
        <v>0</v>
      </c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>
        <f>IF($AV$22=0,0,IF($AV$22="март",DH122,IF($AV$22="июнь",DH122+DJ122,IF($AV$22="сентябрь",DH122+DJ122+DL122,IF($AV$22="декабрь",DH122+DJ122+DL122+DN122,0)))))</f>
        <v>0</v>
      </c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G122" s="29">
        <v>0</v>
      </c>
      <c r="DH122" s="30">
        <v>0</v>
      </c>
      <c r="DI122" s="29">
        <v>0</v>
      </c>
      <c r="DJ122" s="30">
        <v>0</v>
      </c>
      <c r="DK122" s="29">
        <v>0</v>
      </c>
      <c r="DL122" s="30">
        <v>0</v>
      </c>
      <c r="DM122" s="29">
        <v>0</v>
      </c>
      <c r="DN122" s="30">
        <v>0</v>
      </c>
    </row>
    <row r="123" spans="2:118" ht="12.75" customHeight="1">
      <c r="B123" s="91" t="s">
        <v>46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6">
        <v>260</v>
      </c>
      <c r="BN123" s="87"/>
      <c r="BO123" s="87"/>
      <c r="BP123" s="87"/>
      <c r="BQ123" s="87"/>
      <c r="BR123" s="87"/>
      <c r="BS123" s="87"/>
      <c r="BT123" s="87"/>
      <c r="BU123" s="88"/>
      <c r="BV123" s="76">
        <f>IF($AV$22=0,0,IF($AV$22="март",DG123,IF($AV$22="июнь",DG123+DI123,IF($AV$22="сентябрь",DG123+DI123+DK123,IF($AV$22="декабрь",DG123+DI123+DK123+DM123,0)))))</f>
        <v>0</v>
      </c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>
        <f>IF($AV$22=0,0,IF($AV$22="март",DH123,IF($AV$22="июнь",DH123+DJ123,IF($AV$22="сентябрь",DH123+DJ123+DL123,IF($AV$22="декабрь",DH123+DJ123+DL123+DN123,0)))))</f>
        <v>0</v>
      </c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G123" s="29">
        <v>0</v>
      </c>
      <c r="DH123" s="30">
        <v>0</v>
      </c>
      <c r="DI123" s="29">
        <v>0</v>
      </c>
      <c r="DJ123" s="30">
        <v>0</v>
      </c>
      <c r="DK123" s="29">
        <v>0</v>
      </c>
      <c r="DL123" s="30">
        <v>0</v>
      </c>
      <c r="DM123" s="29">
        <v>0</v>
      </c>
      <c r="DN123" s="30">
        <v>0</v>
      </c>
    </row>
    <row r="124" spans="2:118" ht="12.75" customHeight="1">
      <c r="B124" s="110" t="s">
        <v>159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86">
        <v>270</v>
      </c>
      <c r="BN124" s="87"/>
      <c r="BO124" s="87"/>
      <c r="BP124" s="87"/>
      <c r="BQ124" s="87"/>
      <c r="BR124" s="87"/>
      <c r="BS124" s="87"/>
      <c r="BT124" s="87"/>
      <c r="BU124" s="88"/>
      <c r="BV124" s="89">
        <f>BV126+BV138+BV146</f>
        <v>0</v>
      </c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>
        <f>CJ126+CJ138+CJ146</f>
        <v>0</v>
      </c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G124" s="37">
        <f aca="true" t="shared" si="11" ref="DG124:DN124">DG126+DG138+DG146</f>
        <v>0</v>
      </c>
      <c r="DH124" s="38">
        <f t="shared" si="11"/>
        <v>0</v>
      </c>
      <c r="DI124" s="37">
        <f t="shared" si="11"/>
        <v>0</v>
      </c>
      <c r="DJ124" s="38">
        <f t="shared" si="11"/>
        <v>0</v>
      </c>
      <c r="DK124" s="37">
        <f t="shared" si="11"/>
        <v>0</v>
      </c>
      <c r="DL124" s="38">
        <f t="shared" si="11"/>
        <v>0</v>
      </c>
      <c r="DM124" s="37">
        <f t="shared" si="11"/>
        <v>0</v>
      </c>
      <c r="DN124" s="38">
        <f t="shared" si="11"/>
        <v>0</v>
      </c>
    </row>
    <row r="125" spans="2:118" ht="12.75" customHeight="1">
      <c r="B125" s="91" t="s">
        <v>35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6"/>
      <c r="BN125" s="87"/>
      <c r="BO125" s="87"/>
      <c r="BP125" s="87"/>
      <c r="BQ125" s="87"/>
      <c r="BR125" s="87"/>
      <c r="BS125" s="87"/>
      <c r="BT125" s="87"/>
      <c r="BU125" s="88"/>
      <c r="BV125" s="80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G125" s="23"/>
      <c r="DH125" s="24"/>
      <c r="DI125" s="23"/>
      <c r="DJ125" s="24"/>
      <c r="DK125" s="23"/>
      <c r="DL125" s="24"/>
      <c r="DM125" s="23"/>
      <c r="DN125" s="24"/>
    </row>
    <row r="126" spans="2:118" s="2" customFormat="1" ht="24.75" customHeight="1">
      <c r="B126" s="84" t="s">
        <v>84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86">
        <v>271</v>
      </c>
      <c r="BN126" s="87"/>
      <c r="BO126" s="87"/>
      <c r="BP126" s="87"/>
      <c r="BQ126" s="87"/>
      <c r="BR126" s="87"/>
      <c r="BS126" s="87"/>
      <c r="BT126" s="87"/>
      <c r="BU126" s="88"/>
      <c r="BV126" s="76">
        <f>BV128+BV132+BV136+BV137</f>
        <v>0</v>
      </c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>
        <f>CJ128+CJ132+CJ136+CJ137</f>
        <v>0</v>
      </c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G126" s="39">
        <f>DG128+DG132+DG136+DG137</f>
        <v>0</v>
      </c>
      <c r="DH126" s="40">
        <f aca="true" t="shared" si="12" ref="DH126:DN126">DH128+DH132+DH136+DH137</f>
        <v>0</v>
      </c>
      <c r="DI126" s="39">
        <f t="shared" si="12"/>
        <v>0</v>
      </c>
      <c r="DJ126" s="40">
        <f t="shared" si="12"/>
        <v>0</v>
      </c>
      <c r="DK126" s="39">
        <f t="shared" si="12"/>
        <v>0</v>
      </c>
      <c r="DL126" s="40">
        <f t="shared" si="12"/>
        <v>0</v>
      </c>
      <c r="DM126" s="39">
        <f t="shared" si="12"/>
        <v>0</v>
      </c>
      <c r="DN126" s="40">
        <f t="shared" si="12"/>
        <v>0</v>
      </c>
    </row>
    <row r="127" spans="2:118" ht="12.75" customHeight="1">
      <c r="B127" s="104" t="s">
        <v>35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86"/>
      <c r="BN127" s="87"/>
      <c r="BO127" s="87"/>
      <c r="BP127" s="87"/>
      <c r="BQ127" s="87"/>
      <c r="BR127" s="87"/>
      <c r="BS127" s="87"/>
      <c r="BT127" s="87"/>
      <c r="BU127" s="88"/>
      <c r="BV127" s="80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G127" s="23"/>
      <c r="DH127" s="24"/>
      <c r="DI127" s="23"/>
      <c r="DJ127" s="24"/>
      <c r="DK127" s="23"/>
      <c r="DL127" s="24"/>
      <c r="DM127" s="23"/>
      <c r="DN127" s="24"/>
    </row>
    <row r="128" spans="2:118" s="2" customFormat="1" ht="24.75" customHeight="1">
      <c r="B128" s="99" t="s">
        <v>85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86">
        <v>272</v>
      </c>
      <c r="BN128" s="87"/>
      <c r="BO128" s="87"/>
      <c r="BP128" s="87"/>
      <c r="BQ128" s="87"/>
      <c r="BR128" s="87"/>
      <c r="BS128" s="87"/>
      <c r="BT128" s="87"/>
      <c r="BU128" s="88"/>
      <c r="BV128" s="76">
        <f>BV130+BV131</f>
        <v>0</v>
      </c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>
        <f>CJ130+CJ131</f>
        <v>0</v>
      </c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G128" s="39">
        <f>DG130+DG131</f>
        <v>0</v>
      </c>
      <c r="DH128" s="40">
        <f aca="true" t="shared" si="13" ref="DH128:DN128">DH130+DH131</f>
        <v>0</v>
      </c>
      <c r="DI128" s="39">
        <f t="shared" si="13"/>
        <v>0</v>
      </c>
      <c r="DJ128" s="40">
        <f t="shared" si="13"/>
        <v>0</v>
      </c>
      <c r="DK128" s="39">
        <f t="shared" si="13"/>
        <v>0</v>
      </c>
      <c r="DL128" s="40">
        <f t="shared" si="13"/>
        <v>0</v>
      </c>
      <c r="DM128" s="39">
        <f t="shared" si="13"/>
        <v>0</v>
      </c>
      <c r="DN128" s="40">
        <f t="shared" si="13"/>
        <v>0</v>
      </c>
    </row>
    <row r="129" spans="2:118" ht="12" customHeight="1">
      <c r="B129" s="109" t="s">
        <v>35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86"/>
      <c r="BN129" s="87"/>
      <c r="BO129" s="87"/>
      <c r="BP129" s="87"/>
      <c r="BQ129" s="87"/>
      <c r="BR129" s="87"/>
      <c r="BS129" s="87"/>
      <c r="BT129" s="87"/>
      <c r="BU129" s="88"/>
      <c r="BV129" s="80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G129" s="23"/>
      <c r="DH129" s="24"/>
      <c r="DI129" s="23"/>
      <c r="DJ129" s="24"/>
      <c r="DK129" s="23"/>
      <c r="DL129" s="24"/>
      <c r="DM129" s="23"/>
      <c r="DN129" s="24"/>
    </row>
    <row r="130" spans="2:118" s="2" customFormat="1" ht="12" customHeight="1">
      <c r="B130" s="109" t="s">
        <v>63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86">
        <v>273</v>
      </c>
      <c r="BN130" s="87"/>
      <c r="BO130" s="87"/>
      <c r="BP130" s="87"/>
      <c r="BQ130" s="87"/>
      <c r="BR130" s="87"/>
      <c r="BS130" s="87"/>
      <c r="BT130" s="87"/>
      <c r="BU130" s="88"/>
      <c r="BV130" s="76">
        <f>IF($AV$22=0,0,IF($AV$22="март",DG130,IF($AV$22="июнь",DG130+DI130,IF($AV$22="сентябрь",DG130+DI130+DK130,IF($AV$22="декабрь",DG130+DI130+DK130+DM130,0)))))</f>
        <v>0</v>
      </c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>
        <f>IF($AV$22=0,0,IF($AV$22="март",DH130,IF($AV$22="июнь",DH130+DJ130,IF($AV$22="сентябрь",DH130+DJ130+DL130,IF($AV$22="декабрь",DH130+DJ130+DL130+DN130,0)))))</f>
        <v>0</v>
      </c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G130" s="27">
        <v>0</v>
      </c>
      <c r="DH130" s="28">
        <v>0</v>
      </c>
      <c r="DI130" s="27">
        <v>0</v>
      </c>
      <c r="DJ130" s="28">
        <v>0</v>
      </c>
      <c r="DK130" s="27">
        <v>0</v>
      </c>
      <c r="DL130" s="28">
        <v>0</v>
      </c>
      <c r="DM130" s="27">
        <v>0</v>
      </c>
      <c r="DN130" s="28">
        <v>0</v>
      </c>
    </row>
    <row r="131" spans="2:118" ht="25.5" customHeight="1">
      <c r="B131" s="106" t="s">
        <v>160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86">
        <v>274</v>
      </c>
      <c r="BN131" s="87"/>
      <c r="BO131" s="87"/>
      <c r="BP131" s="87"/>
      <c r="BQ131" s="87"/>
      <c r="BR131" s="87"/>
      <c r="BS131" s="87"/>
      <c r="BT131" s="87"/>
      <c r="BU131" s="88"/>
      <c r="BV131" s="76">
        <f>IF($AV$22=0,0,IF($AV$22="март",DG131,IF($AV$22="июнь",DG131+DI131,IF($AV$22="сентябрь",DG131+DI131+DK131,IF($AV$22="декабрь",DG131+DI131+DK131+DM131,0)))))</f>
        <v>0</v>
      </c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>
        <f>IF($AV$22=0,0,IF($AV$22="март",DH131,IF($AV$22="июнь",DH131+DJ131,IF($AV$22="сентябрь",DH131+DJ131+DL131,IF($AV$22="декабрь",DH131+DJ131+DL131+DN131,0)))))</f>
        <v>0</v>
      </c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G131" s="29">
        <v>0</v>
      </c>
      <c r="DH131" s="30">
        <v>0</v>
      </c>
      <c r="DI131" s="29">
        <v>0</v>
      </c>
      <c r="DJ131" s="30">
        <v>0</v>
      </c>
      <c r="DK131" s="29">
        <v>0</v>
      </c>
      <c r="DL131" s="30">
        <v>0</v>
      </c>
      <c r="DM131" s="29">
        <v>0</v>
      </c>
      <c r="DN131" s="30">
        <v>0</v>
      </c>
    </row>
    <row r="132" spans="2:118" ht="25.5" customHeight="1">
      <c r="B132" s="99" t="s">
        <v>86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86">
        <v>275</v>
      </c>
      <c r="BN132" s="87"/>
      <c r="BO132" s="87"/>
      <c r="BP132" s="87"/>
      <c r="BQ132" s="87"/>
      <c r="BR132" s="87"/>
      <c r="BS132" s="87"/>
      <c r="BT132" s="87"/>
      <c r="BU132" s="88"/>
      <c r="BV132" s="89">
        <f>BV134+BV135</f>
        <v>0</v>
      </c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>
        <f>CJ134+CJ135</f>
        <v>0</v>
      </c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G132" s="37">
        <f>DG134+DG135</f>
        <v>0</v>
      </c>
      <c r="DH132" s="38">
        <f aca="true" t="shared" si="14" ref="DH132:DN132">DH134+DH135</f>
        <v>0</v>
      </c>
      <c r="DI132" s="37">
        <f t="shared" si="14"/>
        <v>0</v>
      </c>
      <c r="DJ132" s="38">
        <f t="shared" si="14"/>
        <v>0</v>
      </c>
      <c r="DK132" s="37">
        <f t="shared" si="14"/>
        <v>0</v>
      </c>
      <c r="DL132" s="38">
        <f t="shared" si="14"/>
        <v>0</v>
      </c>
      <c r="DM132" s="37">
        <f t="shared" si="14"/>
        <v>0</v>
      </c>
      <c r="DN132" s="38">
        <f t="shared" si="14"/>
        <v>0</v>
      </c>
    </row>
    <row r="133" spans="2:118" ht="12.75" customHeight="1">
      <c r="B133" s="106" t="s">
        <v>35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86"/>
      <c r="BN133" s="87"/>
      <c r="BO133" s="87"/>
      <c r="BP133" s="87"/>
      <c r="BQ133" s="87"/>
      <c r="BR133" s="87"/>
      <c r="BS133" s="87"/>
      <c r="BT133" s="87"/>
      <c r="BU133" s="88"/>
      <c r="BV133" s="80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G133" s="23"/>
      <c r="DH133" s="24"/>
      <c r="DI133" s="23"/>
      <c r="DJ133" s="24"/>
      <c r="DK133" s="23"/>
      <c r="DL133" s="24"/>
      <c r="DM133" s="23"/>
      <c r="DN133" s="24"/>
    </row>
    <row r="134" spans="2:118" s="2" customFormat="1" ht="12.75" customHeight="1">
      <c r="B134" s="106" t="s">
        <v>64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86">
        <v>276</v>
      </c>
      <c r="BN134" s="87"/>
      <c r="BO134" s="87"/>
      <c r="BP134" s="87"/>
      <c r="BQ134" s="87"/>
      <c r="BR134" s="87"/>
      <c r="BS134" s="87"/>
      <c r="BT134" s="87"/>
      <c r="BU134" s="88"/>
      <c r="BV134" s="76">
        <f>IF($AV$22=0,0,IF($AV$22="март",DG134,IF($AV$22="июнь",DG134+DI134,IF($AV$22="сентябрь",DG134+DI134+DK134,IF($AV$22="декабрь",DG134+DI134+DK134+DM134,0)))))</f>
        <v>0</v>
      </c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>
        <f>IF($AV$22=0,0,IF($AV$22="март",DH134,IF($AV$22="июнь",DH134+DJ134,IF($AV$22="сентябрь",DH134+DJ134+DL134,IF($AV$22="декабрь",DH134+DJ134+DL134+DN134,0)))))</f>
        <v>0</v>
      </c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G134" s="27">
        <v>0</v>
      </c>
      <c r="DH134" s="28">
        <v>0</v>
      </c>
      <c r="DI134" s="27">
        <v>0</v>
      </c>
      <c r="DJ134" s="28">
        <v>0</v>
      </c>
      <c r="DK134" s="27">
        <v>0</v>
      </c>
      <c r="DL134" s="28">
        <v>0</v>
      </c>
      <c r="DM134" s="27">
        <v>0</v>
      </c>
      <c r="DN134" s="28">
        <v>0</v>
      </c>
    </row>
    <row r="135" spans="2:118" ht="24" customHeight="1">
      <c r="B135" s="106" t="s">
        <v>65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86">
        <v>277</v>
      </c>
      <c r="BN135" s="87"/>
      <c r="BO135" s="87"/>
      <c r="BP135" s="87"/>
      <c r="BQ135" s="87"/>
      <c r="BR135" s="87"/>
      <c r="BS135" s="87"/>
      <c r="BT135" s="87"/>
      <c r="BU135" s="88"/>
      <c r="BV135" s="76">
        <f>IF($AV$22=0,0,IF($AV$22="март",DG135,IF($AV$22="июнь",DG135+DI135,IF($AV$22="сентябрь",DG135+DI135+DK135,IF($AV$22="декабрь",DG135+DI135+DK135+DM135,0)))))</f>
        <v>0</v>
      </c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>
        <f>IF($AV$22=0,0,IF($AV$22="март",DH135,IF($AV$22="июнь",DH135+DJ135,IF($AV$22="сентябрь",DH135+DJ135+DL135,IF($AV$22="декабрь",DH135+DJ135+DL135+DN135,0)))))</f>
        <v>0</v>
      </c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G135" s="27">
        <v>0</v>
      </c>
      <c r="DH135" s="28">
        <v>0</v>
      </c>
      <c r="DI135" s="27">
        <v>0</v>
      </c>
      <c r="DJ135" s="28">
        <v>0</v>
      </c>
      <c r="DK135" s="27">
        <v>0</v>
      </c>
      <c r="DL135" s="28">
        <v>0</v>
      </c>
      <c r="DM135" s="27">
        <v>0</v>
      </c>
      <c r="DN135" s="28">
        <v>0</v>
      </c>
    </row>
    <row r="136" spans="2:118" ht="12" customHeight="1">
      <c r="B136" s="99" t="s">
        <v>66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86">
        <v>278</v>
      </c>
      <c r="BN136" s="87"/>
      <c r="BO136" s="87"/>
      <c r="BP136" s="87"/>
      <c r="BQ136" s="87"/>
      <c r="BR136" s="87"/>
      <c r="BS136" s="87"/>
      <c r="BT136" s="87"/>
      <c r="BU136" s="88"/>
      <c r="BV136" s="76">
        <f>IF($AV$22=0,0,IF($AV$22="март",DG136,IF($AV$22="июнь",DG136+DI136,IF($AV$22="сентябрь",DG136+DI136+DK136,IF($AV$22="декабрь",DG136+DI136+DK136+DM136,0)))))</f>
        <v>0</v>
      </c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>
        <f>IF($AV$22=0,0,IF($AV$22="март",DH136,IF($AV$22="июнь",DH136+DJ136,IF($AV$22="сентябрь",DH136+DJ136+DL136,IF($AV$22="декабрь",DH136+DJ136+DL136+DN136,0)))))</f>
        <v>0</v>
      </c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G136" s="27">
        <v>0</v>
      </c>
      <c r="DH136" s="28">
        <v>0</v>
      </c>
      <c r="DI136" s="27">
        <v>0</v>
      </c>
      <c r="DJ136" s="28">
        <v>0</v>
      </c>
      <c r="DK136" s="27">
        <v>0</v>
      </c>
      <c r="DL136" s="28">
        <v>0</v>
      </c>
      <c r="DM136" s="27">
        <v>0</v>
      </c>
      <c r="DN136" s="28">
        <v>0</v>
      </c>
    </row>
    <row r="137" spans="2:118" ht="12" customHeight="1">
      <c r="B137" s="99" t="s">
        <v>46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86">
        <v>280</v>
      </c>
      <c r="BN137" s="87"/>
      <c r="BO137" s="87"/>
      <c r="BP137" s="87"/>
      <c r="BQ137" s="87"/>
      <c r="BR137" s="87"/>
      <c r="BS137" s="87"/>
      <c r="BT137" s="87"/>
      <c r="BU137" s="88"/>
      <c r="BV137" s="76">
        <f>IF($AV$22=0,0,IF($AV$22="март",DG137,IF($AV$22="июнь",DG137+DI137,IF($AV$22="сентябрь",DG137+DI137+DK137,IF($AV$22="декабрь",DG137+DI137+DK137+DM137,0)))))</f>
        <v>0</v>
      </c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>
        <f>IF($AV$22=0,0,IF($AV$22="март",DH137,IF($AV$22="июнь",DH137+DJ137,IF($AV$22="сентябрь",DH137+DJ137+DL137,IF($AV$22="декабрь",DH137+DJ137+DL137+DN137,0)))))</f>
        <v>0</v>
      </c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G137" s="27">
        <v>0</v>
      </c>
      <c r="DH137" s="28">
        <v>0</v>
      </c>
      <c r="DI137" s="27">
        <v>0</v>
      </c>
      <c r="DJ137" s="28">
        <v>0</v>
      </c>
      <c r="DK137" s="27">
        <v>0</v>
      </c>
      <c r="DL137" s="28">
        <v>0</v>
      </c>
      <c r="DM137" s="27">
        <v>0</v>
      </c>
      <c r="DN137" s="28">
        <v>0</v>
      </c>
    </row>
    <row r="138" spans="2:118" ht="24" customHeight="1">
      <c r="B138" s="84" t="s">
        <v>161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86">
        <v>283</v>
      </c>
      <c r="BN138" s="87"/>
      <c r="BO138" s="87"/>
      <c r="BP138" s="87"/>
      <c r="BQ138" s="87"/>
      <c r="BR138" s="87"/>
      <c r="BS138" s="87"/>
      <c r="BT138" s="87"/>
      <c r="BU138" s="88"/>
      <c r="BV138" s="89">
        <f>SUM(BV140:CI145)</f>
        <v>0</v>
      </c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>
        <f>SUM(CJ140:DE145)</f>
        <v>0</v>
      </c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G138" s="37">
        <f>SUM(DG140:DG145)</f>
        <v>0</v>
      </c>
      <c r="DH138" s="38">
        <f aca="true" t="shared" si="15" ref="DH138:DN138">SUM(DH140:DH145)</f>
        <v>0</v>
      </c>
      <c r="DI138" s="37">
        <f t="shared" si="15"/>
        <v>0</v>
      </c>
      <c r="DJ138" s="38">
        <f t="shared" si="15"/>
        <v>0</v>
      </c>
      <c r="DK138" s="37">
        <f t="shared" si="15"/>
        <v>0</v>
      </c>
      <c r="DL138" s="38">
        <f t="shared" si="15"/>
        <v>0</v>
      </c>
      <c r="DM138" s="37">
        <f t="shared" si="15"/>
        <v>0</v>
      </c>
      <c r="DN138" s="38">
        <f t="shared" si="15"/>
        <v>0</v>
      </c>
    </row>
    <row r="139" spans="2:118" ht="12" customHeight="1">
      <c r="B139" s="104" t="s">
        <v>35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86"/>
      <c r="BN139" s="87"/>
      <c r="BO139" s="87"/>
      <c r="BP139" s="87"/>
      <c r="BQ139" s="87"/>
      <c r="BR139" s="87"/>
      <c r="BS139" s="87"/>
      <c r="BT139" s="87"/>
      <c r="BU139" s="88"/>
      <c r="BV139" s="80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G139" s="23"/>
      <c r="DH139" s="24"/>
      <c r="DI139" s="23"/>
      <c r="DJ139" s="24"/>
      <c r="DK139" s="23"/>
      <c r="DL139" s="24"/>
      <c r="DM139" s="23"/>
      <c r="DN139" s="24"/>
    </row>
    <row r="140" spans="2:118" s="2" customFormat="1" ht="12" customHeight="1">
      <c r="B140" s="104" t="s">
        <v>67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86">
        <v>284</v>
      </c>
      <c r="BN140" s="87"/>
      <c r="BO140" s="87"/>
      <c r="BP140" s="87"/>
      <c r="BQ140" s="87"/>
      <c r="BR140" s="87"/>
      <c r="BS140" s="87"/>
      <c r="BT140" s="87"/>
      <c r="BU140" s="88"/>
      <c r="BV140" s="76">
        <f aca="true" t="shared" si="16" ref="BV140:BV145">IF($AV$22=0,0,IF($AV$22="март",DG140,IF($AV$22="июнь",DG140+DI140,IF($AV$22="сентябрь",DG140+DI140+DK140,IF($AV$22="декабрь",DG140+DI140+DK140+DM140,0)))))</f>
        <v>0</v>
      </c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>
        <f aca="true" t="shared" si="17" ref="CJ140:CJ145">IF($AV$22=0,0,IF($AV$22="март",DH140,IF($AV$22="июнь",DH140+DJ140,IF($AV$22="сентябрь",DH140+DJ140+DL140,IF($AV$22="декабрь",DH140+DJ140+DL140+DN140,0)))))</f>
        <v>0</v>
      </c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G140" s="27">
        <v>0</v>
      </c>
      <c r="DH140" s="28">
        <v>0</v>
      </c>
      <c r="DI140" s="27">
        <v>0</v>
      </c>
      <c r="DJ140" s="28">
        <v>0</v>
      </c>
      <c r="DK140" s="27">
        <v>0</v>
      </c>
      <c r="DL140" s="28">
        <v>0</v>
      </c>
      <c r="DM140" s="27">
        <v>0</v>
      </c>
      <c r="DN140" s="28">
        <v>0</v>
      </c>
    </row>
    <row r="141" spans="2:118" ht="12" customHeight="1">
      <c r="B141" s="104" t="s">
        <v>68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98" t="s">
        <v>135</v>
      </c>
      <c r="BN141" s="87"/>
      <c r="BO141" s="87"/>
      <c r="BP141" s="87"/>
      <c r="BQ141" s="87"/>
      <c r="BR141" s="87"/>
      <c r="BS141" s="87"/>
      <c r="BT141" s="87"/>
      <c r="BU141" s="88"/>
      <c r="BV141" s="76">
        <f t="shared" si="16"/>
        <v>0</v>
      </c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>
        <f t="shared" si="17"/>
        <v>0</v>
      </c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G141" s="29">
        <v>0</v>
      </c>
      <c r="DH141" s="30">
        <v>0</v>
      </c>
      <c r="DI141" s="29">
        <v>0</v>
      </c>
      <c r="DJ141" s="30">
        <v>0</v>
      </c>
      <c r="DK141" s="29">
        <v>0</v>
      </c>
      <c r="DL141" s="30">
        <v>0</v>
      </c>
      <c r="DM141" s="29">
        <v>0</v>
      </c>
      <c r="DN141" s="30">
        <v>0</v>
      </c>
    </row>
    <row r="142" spans="2:118" ht="24" customHeight="1">
      <c r="B142" s="99" t="s">
        <v>148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86">
        <v>286</v>
      </c>
      <c r="BN142" s="87"/>
      <c r="BO142" s="87"/>
      <c r="BP142" s="87"/>
      <c r="BQ142" s="87"/>
      <c r="BR142" s="87"/>
      <c r="BS142" s="87"/>
      <c r="BT142" s="87"/>
      <c r="BU142" s="88"/>
      <c r="BV142" s="76">
        <f t="shared" si="16"/>
        <v>0</v>
      </c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>
        <f t="shared" si="17"/>
        <v>0</v>
      </c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G142" s="29">
        <v>0</v>
      </c>
      <c r="DH142" s="30">
        <v>0</v>
      </c>
      <c r="DI142" s="29">
        <v>0</v>
      </c>
      <c r="DJ142" s="30">
        <v>0</v>
      </c>
      <c r="DK142" s="29">
        <v>0</v>
      </c>
      <c r="DL142" s="30">
        <v>0</v>
      </c>
      <c r="DM142" s="29">
        <v>0</v>
      </c>
      <c r="DN142" s="30">
        <v>0</v>
      </c>
    </row>
    <row r="143" spans="2:118" ht="24" customHeight="1">
      <c r="B143" s="104" t="s">
        <v>69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86">
        <v>287</v>
      </c>
      <c r="BN143" s="87"/>
      <c r="BO143" s="87"/>
      <c r="BP143" s="87"/>
      <c r="BQ143" s="87"/>
      <c r="BR143" s="87"/>
      <c r="BS143" s="87"/>
      <c r="BT143" s="87"/>
      <c r="BU143" s="88"/>
      <c r="BV143" s="76">
        <f t="shared" si="16"/>
        <v>0</v>
      </c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>
        <f t="shared" si="17"/>
        <v>0</v>
      </c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G143" s="29">
        <v>0</v>
      </c>
      <c r="DH143" s="30">
        <v>0</v>
      </c>
      <c r="DI143" s="29">
        <v>0</v>
      </c>
      <c r="DJ143" s="30">
        <v>0</v>
      </c>
      <c r="DK143" s="29">
        <v>0</v>
      </c>
      <c r="DL143" s="30">
        <v>0</v>
      </c>
      <c r="DM143" s="29">
        <v>0</v>
      </c>
      <c r="DN143" s="30">
        <v>0</v>
      </c>
    </row>
    <row r="144" spans="2:118" ht="12" customHeight="1">
      <c r="B144" s="104" t="s">
        <v>70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86">
        <v>288</v>
      </c>
      <c r="BN144" s="87"/>
      <c r="BO144" s="87"/>
      <c r="BP144" s="87"/>
      <c r="BQ144" s="87"/>
      <c r="BR144" s="87"/>
      <c r="BS144" s="87"/>
      <c r="BT144" s="87"/>
      <c r="BU144" s="88"/>
      <c r="BV144" s="76">
        <f t="shared" si="16"/>
        <v>0</v>
      </c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>
        <f t="shared" si="17"/>
        <v>0</v>
      </c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G144" s="29">
        <v>0</v>
      </c>
      <c r="DH144" s="30">
        <v>0</v>
      </c>
      <c r="DI144" s="29">
        <v>0</v>
      </c>
      <c r="DJ144" s="30">
        <v>0</v>
      </c>
      <c r="DK144" s="29">
        <v>0</v>
      </c>
      <c r="DL144" s="30">
        <v>0</v>
      </c>
      <c r="DM144" s="29">
        <v>0</v>
      </c>
      <c r="DN144" s="30">
        <v>0</v>
      </c>
    </row>
    <row r="145" spans="2:118" ht="12" customHeight="1">
      <c r="B145" s="104" t="s">
        <v>46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86">
        <v>289</v>
      </c>
      <c r="BN145" s="87"/>
      <c r="BO145" s="87"/>
      <c r="BP145" s="87"/>
      <c r="BQ145" s="87"/>
      <c r="BR145" s="87"/>
      <c r="BS145" s="87"/>
      <c r="BT145" s="87"/>
      <c r="BU145" s="88"/>
      <c r="BV145" s="76">
        <f t="shared" si="16"/>
        <v>0</v>
      </c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>
        <f t="shared" si="17"/>
        <v>0</v>
      </c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G145" s="51">
        <v>0</v>
      </c>
      <c r="DH145" s="52">
        <v>0</v>
      </c>
      <c r="DI145" s="51">
        <v>0</v>
      </c>
      <c r="DJ145" s="52">
        <v>0</v>
      </c>
      <c r="DK145" s="51">
        <v>0</v>
      </c>
      <c r="DL145" s="52">
        <v>0</v>
      </c>
      <c r="DM145" s="51">
        <v>0</v>
      </c>
      <c r="DN145" s="52">
        <v>0</v>
      </c>
    </row>
    <row r="146" spans="2:118" ht="12" customHeight="1">
      <c r="B146" s="91" t="s">
        <v>71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86">
        <v>299</v>
      </c>
      <c r="BN146" s="87"/>
      <c r="BO146" s="87"/>
      <c r="BP146" s="87"/>
      <c r="BQ146" s="87"/>
      <c r="BR146" s="87"/>
      <c r="BS146" s="87"/>
      <c r="BT146" s="87"/>
      <c r="BU146" s="88"/>
      <c r="BV146" s="76">
        <f>IF($AV$22=0,0,IF($AV$22="март",DG146,IF($AV$22="июнь",DG146+DI146,IF($AV$22="сентябрь",DG146+DI146+DK146,IF($AV$22="декабрь",DG146+DI146+DK146+DM146,0)))))</f>
        <v>0</v>
      </c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>
        <f>IF($AV$22=0,0,IF($AV$22="март",DH146,IF($AV$22="июнь",DH146+DJ146,IF($AV$22="сентябрь",DH146+DJ146+DL146,IF($AV$22="декабрь",DH146+DJ146+DL146+DN146,0)))))</f>
        <v>0</v>
      </c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G146" s="29">
        <v>0</v>
      </c>
      <c r="DH146" s="30">
        <v>0</v>
      </c>
      <c r="DI146" s="29">
        <v>0</v>
      </c>
      <c r="DJ146" s="30">
        <v>0</v>
      </c>
      <c r="DK146" s="29">
        <v>0</v>
      </c>
      <c r="DL146" s="30">
        <v>0</v>
      </c>
      <c r="DM146" s="29">
        <v>0</v>
      </c>
      <c r="DN146" s="30">
        <v>0</v>
      </c>
    </row>
    <row r="147" spans="2:118" ht="12" customHeight="1">
      <c r="B147" s="96" t="s">
        <v>72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98" t="s">
        <v>144</v>
      </c>
      <c r="BN147" s="87"/>
      <c r="BO147" s="87"/>
      <c r="BP147" s="87"/>
      <c r="BQ147" s="87"/>
      <c r="BR147" s="87"/>
      <c r="BS147" s="87"/>
      <c r="BT147" s="87"/>
      <c r="BU147" s="88"/>
      <c r="BV147" s="76">
        <f>IF($AV$22=0,0,IF($AV$22="март",DG147,IF($AV$22="июнь",DG147+DI147,IF($AV$22="сентябрь",DG147+DI147+DK147,IF($AV$22="декабрь",DG147+DI147+DK147+DM147,0)))))</f>
        <v>0</v>
      </c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>
        <f>IF($AV$22=0,0,IF($AV$22="март",DH147,IF($AV$22="июнь",DH147+DJ147,IF($AV$22="сентябрь",DH147+DJ147+DL147,IF($AV$22="декабрь",DH147+DJ147+DL147+DN147,0)))))</f>
        <v>0</v>
      </c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G147" s="29">
        <v>0</v>
      </c>
      <c r="DH147" s="30">
        <v>0</v>
      </c>
      <c r="DI147" s="29">
        <v>0</v>
      </c>
      <c r="DJ147" s="30">
        <v>0</v>
      </c>
      <c r="DK147" s="29">
        <v>0</v>
      </c>
      <c r="DL147" s="30">
        <v>0</v>
      </c>
      <c r="DM147" s="29">
        <v>0</v>
      </c>
      <c r="DN147" s="30">
        <v>0</v>
      </c>
    </row>
    <row r="148" spans="2:118" ht="12" customHeight="1">
      <c r="B148" s="96" t="s">
        <v>73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86">
        <v>320</v>
      </c>
      <c r="BN148" s="87"/>
      <c r="BO148" s="87"/>
      <c r="BP148" s="87"/>
      <c r="BQ148" s="87"/>
      <c r="BR148" s="87"/>
      <c r="BS148" s="87"/>
      <c r="BT148" s="87"/>
      <c r="BU148" s="88"/>
      <c r="BV148" s="76">
        <f>IF($AV$22=0,0,IF($AV$22="март",DG148,IF($AV$22="июнь",DG148+DI148,IF($AV$22="сентябрь",DG148+DI148+DK148,IF($AV$22="декабрь",DG148+DI148+DK148+DM148,0)))))</f>
        <v>0</v>
      </c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>
        <f>IF($AV$22=0,0,IF($AV$22="март",DH148,IF($AV$22="июнь",DH148+DJ148,IF($AV$22="сентябрь",DH148+DJ148+DL148,IF($AV$22="декабрь",DH148+DJ148+DL148+DN148,0)))))</f>
        <v>0</v>
      </c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G148" s="29">
        <v>0</v>
      </c>
      <c r="DH148" s="30">
        <v>0</v>
      </c>
      <c r="DI148" s="29">
        <v>0</v>
      </c>
      <c r="DJ148" s="30">
        <v>0</v>
      </c>
      <c r="DK148" s="29">
        <v>0</v>
      </c>
      <c r="DL148" s="30">
        <v>0</v>
      </c>
      <c r="DM148" s="29">
        <v>0</v>
      </c>
      <c r="DN148" s="30">
        <v>0</v>
      </c>
    </row>
    <row r="149" spans="2:118" ht="12" customHeight="1">
      <c r="B149" s="96" t="s">
        <v>74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86">
        <v>330</v>
      </c>
      <c r="BN149" s="87"/>
      <c r="BO149" s="87"/>
      <c r="BP149" s="87"/>
      <c r="BQ149" s="87"/>
      <c r="BR149" s="87"/>
      <c r="BS149" s="87"/>
      <c r="BT149" s="87"/>
      <c r="BU149" s="88"/>
      <c r="BV149" s="76">
        <f>IF($AV$22=0,0,IF($AV$22="март",DG149,IF($AV$22="июнь",DG149+DI149,IF($AV$22="сентябрь",DG149+DI149+DK149,IF($AV$22="декабрь",DG149+DI149+DK149+DM149,0)))))</f>
        <v>0</v>
      </c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>
        <f>IF($AV$22=0,0,IF($AV$22="март",DH149,IF($AV$22="июнь",DH149+DJ149,IF($AV$22="сентябрь",DH149+DJ149+DL149,IF($AV$22="декабрь",DH149+DJ149+DL149+DN149,0)))))</f>
        <v>0</v>
      </c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G149" s="29">
        <v>0</v>
      </c>
      <c r="DH149" s="30">
        <v>0</v>
      </c>
      <c r="DI149" s="29">
        <v>0</v>
      </c>
      <c r="DJ149" s="30">
        <v>0</v>
      </c>
      <c r="DK149" s="29">
        <v>0</v>
      </c>
      <c r="DL149" s="30">
        <v>0</v>
      </c>
      <c r="DM149" s="29">
        <v>0</v>
      </c>
      <c r="DN149" s="30">
        <v>0</v>
      </c>
    </row>
    <row r="150" spans="2:124" ht="12" customHeight="1">
      <c r="B150" s="102" t="s">
        <v>75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86">
        <v>340</v>
      </c>
      <c r="BN150" s="87"/>
      <c r="BO150" s="87"/>
      <c r="BP150" s="87"/>
      <c r="BQ150" s="87"/>
      <c r="BR150" s="87"/>
      <c r="BS150" s="87"/>
      <c r="BT150" s="87"/>
      <c r="BU150" s="88"/>
      <c r="BV150" s="89">
        <f>BV152+BV153</f>
        <v>0</v>
      </c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>
        <f>CJ152+CJ153</f>
        <v>0</v>
      </c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G150" s="37">
        <f>DG152+DG153</f>
        <v>0</v>
      </c>
      <c r="DH150" s="38">
        <f aca="true" t="shared" si="18" ref="DH150:DN150">DH152+DH153</f>
        <v>0</v>
      </c>
      <c r="DI150" s="37">
        <f t="shared" si="18"/>
        <v>0</v>
      </c>
      <c r="DJ150" s="38">
        <f t="shared" si="18"/>
        <v>0</v>
      </c>
      <c r="DK150" s="37">
        <f t="shared" si="18"/>
        <v>0</v>
      </c>
      <c r="DL150" s="38">
        <f t="shared" si="18"/>
        <v>0</v>
      </c>
      <c r="DM150" s="37">
        <f t="shared" si="18"/>
        <v>0</v>
      </c>
      <c r="DN150" s="38">
        <f t="shared" si="18"/>
        <v>0</v>
      </c>
      <c r="DO150" s="41"/>
      <c r="DP150" s="41"/>
      <c r="DQ150" s="41"/>
      <c r="DR150" s="41"/>
      <c r="DS150" s="41"/>
      <c r="DT150" s="41"/>
    </row>
    <row r="151" spans="2:118" ht="12" customHeight="1">
      <c r="B151" s="91" t="s">
        <v>35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6"/>
      <c r="BN151" s="87"/>
      <c r="BO151" s="87"/>
      <c r="BP151" s="87"/>
      <c r="BQ151" s="87"/>
      <c r="BR151" s="87"/>
      <c r="BS151" s="87"/>
      <c r="BT151" s="87"/>
      <c r="BU151" s="88"/>
      <c r="BV151" s="80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G151" s="23"/>
      <c r="DH151" s="24"/>
      <c r="DI151" s="23"/>
      <c r="DJ151" s="24"/>
      <c r="DK151" s="23"/>
      <c r="DL151" s="24"/>
      <c r="DM151" s="23"/>
      <c r="DN151" s="24"/>
    </row>
    <row r="152" spans="2:118" s="2" customFormat="1" ht="12" customHeight="1">
      <c r="B152" s="91" t="s">
        <v>76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6">
        <v>341</v>
      </c>
      <c r="BN152" s="87"/>
      <c r="BO152" s="87"/>
      <c r="BP152" s="87"/>
      <c r="BQ152" s="87"/>
      <c r="BR152" s="87"/>
      <c r="BS152" s="87"/>
      <c r="BT152" s="87"/>
      <c r="BU152" s="88"/>
      <c r="BV152" s="76">
        <f>IF($AV$22=0,0,IF($AV$22="март",DG152,IF($AV$22="июнь",DG152+DI152,IF($AV$22="сентябрь",DG152+DI152+DK152,IF($AV$22="декабрь",DG152+DI152+DK152+DM152,0)))))</f>
        <v>0</v>
      </c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>
        <f>IF($AV$22=0,0,IF($AV$22="март",DH152,IF($AV$22="июнь",DH152+DJ152,IF($AV$22="сентябрь",DH152+DJ152+DL152,IF($AV$22="декабрь",DH152+DJ152+DL152+DN152,0)))))</f>
        <v>0</v>
      </c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G152" s="27">
        <v>0</v>
      </c>
      <c r="DH152" s="28">
        <v>0</v>
      </c>
      <c r="DI152" s="27">
        <v>0</v>
      </c>
      <c r="DJ152" s="28">
        <v>0</v>
      </c>
      <c r="DK152" s="27">
        <v>0</v>
      </c>
      <c r="DL152" s="28">
        <v>0</v>
      </c>
      <c r="DM152" s="27">
        <v>0</v>
      </c>
      <c r="DN152" s="28">
        <v>0</v>
      </c>
    </row>
    <row r="153" spans="2:118" ht="12" customHeight="1">
      <c r="B153" s="84" t="s">
        <v>162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6">
        <v>342</v>
      </c>
      <c r="BN153" s="87"/>
      <c r="BO153" s="87"/>
      <c r="BP153" s="87"/>
      <c r="BQ153" s="87"/>
      <c r="BR153" s="87"/>
      <c r="BS153" s="87"/>
      <c r="BT153" s="87"/>
      <c r="BU153" s="88"/>
      <c r="BV153" s="89">
        <f>BV155+SUM(BV164:CI169)</f>
        <v>0</v>
      </c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>
        <f>CJ155+SUM(CJ164:DE169)</f>
        <v>0</v>
      </c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G153" s="37">
        <f aca="true" t="shared" si="19" ref="DG153:DN153">DG155+SUM(DG164:DG169)</f>
        <v>0</v>
      </c>
      <c r="DH153" s="38">
        <f t="shared" si="19"/>
        <v>0</v>
      </c>
      <c r="DI153" s="37">
        <f t="shared" si="19"/>
        <v>0</v>
      </c>
      <c r="DJ153" s="38">
        <f t="shared" si="19"/>
        <v>0</v>
      </c>
      <c r="DK153" s="37">
        <f t="shared" si="19"/>
        <v>0</v>
      </c>
      <c r="DL153" s="38">
        <f t="shared" si="19"/>
        <v>0</v>
      </c>
      <c r="DM153" s="37">
        <f t="shared" si="19"/>
        <v>0</v>
      </c>
      <c r="DN153" s="38">
        <f t="shared" si="19"/>
        <v>0</v>
      </c>
    </row>
    <row r="154" spans="2:118" ht="12" customHeight="1">
      <c r="B154" s="91" t="s">
        <v>35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6"/>
      <c r="BN154" s="87"/>
      <c r="BO154" s="87"/>
      <c r="BP154" s="87"/>
      <c r="BQ154" s="87"/>
      <c r="BR154" s="87"/>
      <c r="BS154" s="87"/>
      <c r="BT154" s="87"/>
      <c r="BU154" s="88"/>
      <c r="BV154" s="80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G154" s="23"/>
      <c r="DH154" s="24"/>
      <c r="DI154" s="23"/>
      <c r="DJ154" s="24"/>
      <c r="DK154" s="23"/>
      <c r="DL154" s="24"/>
      <c r="DM154" s="23"/>
      <c r="DN154" s="24"/>
    </row>
    <row r="155" spans="2:118" s="2" customFormat="1" ht="24" customHeight="1">
      <c r="B155" s="84" t="s">
        <v>138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86">
        <v>371</v>
      </c>
      <c r="BN155" s="87"/>
      <c r="BO155" s="87"/>
      <c r="BP155" s="87"/>
      <c r="BQ155" s="87"/>
      <c r="BR155" s="87"/>
      <c r="BS155" s="87"/>
      <c r="BT155" s="87"/>
      <c r="BU155" s="88"/>
      <c r="BV155" s="76">
        <f>IF($AV$22=0,0,IF($AV$22="март",DG155,IF($AV$22="июнь",DG155+DI155,IF($AV$22="сентябрь",DG155+DI155+DK155,IF($AV$22="декабрь",DG155+DI155+DK155+DM155,0)))))</f>
        <v>0</v>
      </c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>
        <f>IF($AV$22=0,0,IF($AV$22="март",DH155,IF($AV$22="июнь",DH155+DJ155,IF($AV$22="сентябрь",DH155+DJ155+DL155,IF($AV$22="декабрь",DH155+DJ155+DL155+DN155,0)))))</f>
        <v>0</v>
      </c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G155" s="27">
        <v>0</v>
      </c>
      <c r="DH155" s="28">
        <v>0</v>
      </c>
      <c r="DI155" s="27">
        <v>0</v>
      </c>
      <c r="DJ155" s="28">
        <v>0</v>
      </c>
      <c r="DK155" s="27">
        <v>0</v>
      </c>
      <c r="DL155" s="28">
        <v>0</v>
      </c>
      <c r="DM155" s="27">
        <v>0</v>
      </c>
      <c r="DN155" s="28">
        <v>0</v>
      </c>
    </row>
    <row r="156" spans="2:118" ht="12" customHeight="1">
      <c r="B156" s="99" t="s">
        <v>149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86"/>
      <c r="BN156" s="87"/>
      <c r="BO156" s="87"/>
      <c r="BP156" s="87"/>
      <c r="BQ156" s="87"/>
      <c r="BR156" s="87"/>
      <c r="BS156" s="87"/>
      <c r="BT156" s="87"/>
      <c r="BU156" s="88"/>
      <c r="BV156" s="80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G156" s="23"/>
      <c r="DH156" s="24"/>
      <c r="DI156" s="23"/>
      <c r="DJ156" s="24"/>
      <c r="DK156" s="23"/>
      <c r="DL156" s="24"/>
      <c r="DM156" s="23"/>
      <c r="DN156" s="24"/>
    </row>
    <row r="157" spans="2:118" ht="12" customHeight="1">
      <c r="B157" s="84" t="s">
        <v>139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6">
        <v>372</v>
      </c>
      <c r="BN157" s="87"/>
      <c r="BO157" s="87"/>
      <c r="BP157" s="87"/>
      <c r="BQ157" s="87"/>
      <c r="BR157" s="87"/>
      <c r="BS157" s="87"/>
      <c r="BT157" s="87"/>
      <c r="BU157" s="88"/>
      <c r="BV157" s="89">
        <f>BV158+BV164</f>
        <v>0</v>
      </c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>
        <f>CJ158+CJ164</f>
        <v>0</v>
      </c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G157" s="37">
        <f aca="true" t="shared" si="20" ref="DG157:DN157">DG158+DG164</f>
        <v>0</v>
      </c>
      <c r="DH157" s="38">
        <f t="shared" si="20"/>
        <v>0</v>
      </c>
      <c r="DI157" s="37">
        <f t="shared" si="20"/>
        <v>0</v>
      </c>
      <c r="DJ157" s="38">
        <f t="shared" si="20"/>
        <v>0</v>
      </c>
      <c r="DK157" s="37">
        <f t="shared" si="20"/>
        <v>0</v>
      </c>
      <c r="DL157" s="38">
        <f t="shared" si="20"/>
        <v>0</v>
      </c>
      <c r="DM157" s="37">
        <f t="shared" si="20"/>
        <v>0</v>
      </c>
      <c r="DN157" s="38">
        <f t="shared" si="20"/>
        <v>0</v>
      </c>
    </row>
    <row r="158" spans="2:118" s="2" customFormat="1" ht="12" customHeight="1" thickBot="1">
      <c r="B158" s="82" t="s">
        <v>140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73">
        <v>373</v>
      </c>
      <c r="BN158" s="74"/>
      <c r="BO158" s="74"/>
      <c r="BP158" s="74"/>
      <c r="BQ158" s="74"/>
      <c r="BR158" s="74"/>
      <c r="BS158" s="74"/>
      <c r="BT158" s="74"/>
      <c r="BU158" s="75"/>
      <c r="BV158" s="76">
        <f aca="true" t="shared" si="21" ref="BV158:BV170">IF($AV$22=0,0,IF($AV$22="март",DG158,IF($AV$22="июнь",DG158+DI158,IF($AV$22="сентябрь",DG158+DI158+DK158,IF($AV$22="декабрь",DG158+DI158+DK158+DM158,0)))))</f>
        <v>0</v>
      </c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>
        <f aca="true" t="shared" si="22" ref="CJ158:CJ170">IF($AV$22=0,0,IF($AV$22="март",DH158,IF($AV$22="июнь",DH158+DJ158,IF($AV$22="сентябрь",DH158+DJ158+DL158,IF($AV$22="декабрь",DH158+DJ158+DL158+DN158,0)))))</f>
        <v>0</v>
      </c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G158" s="31">
        <v>0</v>
      </c>
      <c r="DH158" s="32">
        <v>0</v>
      </c>
      <c r="DI158" s="31">
        <v>0</v>
      </c>
      <c r="DJ158" s="32">
        <v>0</v>
      </c>
      <c r="DK158" s="31">
        <v>0</v>
      </c>
      <c r="DL158" s="32">
        <v>0</v>
      </c>
      <c r="DM158" s="31">
        <v>0</v>
      </c>
      <c r="DN158" s="32">
        <v>0</v>
      </c>
    </row>
    <row r="159" spans="2:109" ht="1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</row>
    <row r="160" spans="2:109" ht="11.2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16" t="s">
        <v>88</v>
      </c>
    </row>
    <row r="161" spans="2:109" ht="11.25" customHeight="1" thickBo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16" t="s">
        <v>147</v>
      </c>
    </row>
    <row r="162" spans="2:118" ht="36" customHeight="1" thickBot="1">
      <c r="B162" s="70" t="s">
        <v>31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93" t="s">
        <v>32</v>
      </c>
      <c r="BN162" s="94"/>
      <c r="BO162" s="94"/>
      <c r="BP162" s="94"/>
      <c r="BQ162" s="94"/>
      <c r="BR162" s="94"/>
      <c r="BS162" s="94"/>
      <c r="BT162" s="94"/>
      <c r="BU162" s="95"/>
      <c r="BV162" s="70" t="s">
        <v>33</v>
      </c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93" t="s">
        <v>34</v>
      </c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5"/>
      <c r="DG162" s="78" t="s">
        <v>92</v>
      </c>
      <c r="DH162" s="79"/>
      <c r="DI162" s="78" t="s">
        <v>93</v>
      </c>
      <c r="DJ162" s="79"/>
      <c r="DK162" s="78" t="s">
        <v>94</v>
      </c>
      <c r="DL162" s="79"/>
      <c r="DM162" s="78" t="s">
        <v>95</v>
      </c>
      <c r="DN162" s="79"/>
    </row>
    <row r="163" spans="2:118" ht="11.25" customHeight="1" thickBot="1">
      <c r="B163" s="69" t="s">
        <v>29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 t="s">
        <v>30</v>
      </c>
      <c r="BN163" s="69"/>
      <c r="BO163" s="69"/>
      <c r="BP163" s="69"/>
      <c r="BQ163" s="69"/>
      <c r="BR163" s="69"/>
      <c r="BS163" s="69"/>
      <c r="BT163" s="69"/>
      <c r="BU163" s="69"/>
      <c r="BV163" s="70">
        <v>1</v>
      </c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>
        <v>2</v>
      </c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G163" s="49">
        <v>1</v>
      </c>
      <c r="DH163" s="50">
        <v>2</v>
      </c>
      <c r="DI163" s="49">
        <v>1</v>
      </c>
      <c r="DJ163" s="50">
        <v>2</v>
      </c>
      <c r="DK163" s="49">
        <v>1</v>
      </c>
      <c r="DL163" s="50">
        <v>2</v>
      </c>
      <c r="DM163" s="49">
        <v>1</v>
      </c>
      <c r="DN163" s="50">
        <v>2</v>
      </c>
    </row>
    <row r="164" spans="2:118" ht="25.5" customHeight="1">
      <c r="B164" s="91" t="s">
        <v>141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86">
        <v>374</v>
      </c>
      <c r="BN164" s="87"/>
      <c r="BO164" s="87"/>
      <c r="BP164" s="87"/>
      <c r="BQ164" s="87"/>
      <c r="BR164" s="87"/>
      <c r="BS164" s="87"/>
      <c r="BT164" s="87"/>
      <c r="BU164" s="88"/>
      <c r="BV164" s="76">
        <f t="shared" si="21"/>
        <v>0</v>
      </c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>
        <f t="shared" si="22"/>
        <v>0</v>
      </c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G164" s="27">
        <v>0</v>
      </c>
      <c r="DH164" s="28">
        <v>0</v>
      </c>
      <c r="DI164" s="27">
        <v>0</v>
      </c>
      <c r="DJ164" s="28">
        <v>0</v>
      </c>
      <c r="DK164" s="27">
        <v>0</v>
      </c>
      <c r="DL164" s="28">
        <v>0</v>
      </c>
      <c r="DM164" s="27">
        <v>0</v>
      </c>
      <c r="DN164" s="28">
        <v>0</v>
      </c>
    </row>
    <row r="165" spans="2:118" ht="12.75">
      <c r="B165" s="84" t="s">
        <v>142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86">
        <v>375</v>
      </c>
      <c r="BN165" s="87"/>
      <c r="BO165" s="87"/>
      <c r="BP165" s="87"/>
      <c r="BQ165" s="87"/>
      <c r="BR165" s="87"/>
      <c r="BS165" s="87"/>
      <c r="BT165" s="87"/>
      <c r="BU165" s="88"/>
      <c r="BV165" s="76">
        <f t="shared" si="21"/>
        <v>0</v>
      </c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>
        <f t="shared" si="22"/>
        <v>0</v>
      </c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G165" s="27">
        <v>0</v>
      </c>
      <c r="DH165" s="28">
        <v>0</v>
      </c>
      <c r="DI165" s="27">
        <v>0</v>
      </c>
      <c r="DJ165" s="28">
        <v>0</v>
      </c>
      <c r="DK165" s="27">
        <v>0</v>
      </c>
      <c r="DL165" s="28">
        <v>0</v>
      </c>
      <c r="DM165" s="27">
        <v>0</v>
      </c>
      <c r="DN165" s="28">
        <v>0</v>
      </c>
    </row>
    <row r="166" spans="2:118" ht="25.5" customHeight="1">
      <c r="B166" s="84" t="s">
        <v>77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86">
        <v>376</v>
      </c>
      <c r="BN166" s="87"/>
      <c r="BO166" s="87"/>
      <c r="BP166" s="87"/>
      <c r="BQ166" s="87"/>
      <c r="BR166" s="87"/>
      <c r="BS166" s="87"/>
      <c r="BT166" s="87"/>
      <c r="BU166" s="88"/>
      <c r="BV166" s="76">
        <f t="shared" si="21"/>
        <v>0</v>
      </c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>
        <f t="shared" si="22"/>
        <v>0</v>
      </c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G166" s="27">
        <v>0</v>
      </c>
      <c r="DH166" s="28">
        <v>0</v>
      </c>
      <c r="DI166" s="27">
        <v>0</v>
      </c>
      <c r="DJ166" s="28">
        <v>0</v>
      </c>
      <c r="DK166" s="27">
        <v>0</v>
      </c>
      <c r="DL166" s="28">
        <v>0</v>
      </c>
      <c r="DM166" s="27">
        <v>0</v>
      </c>
      <c r="DN166" s="28">
        <v>0</v>
      </c>
    </row>
    <row r="167" spans="2:118" ht="25.5" customHeight="1">
      <c r="B167" s="84" t="s">
        <v>143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86">
        <v>377</v>
      </c>
      <c r="BN167" s="87"/>
      <c r="BO167" s="87"/>
      <c r="BP167" s="87"/>
      <c r="BQ167" s="87"/>
      <c r="BR167" s="87"/>
      <c r="BS167" s="87"/>
      <c r="BT167" s="87"/>
      <c r="BU167" s="88"/>
      <c r="BV167" s="76">
        <f t="shared" si="21"/>
        <v>0</v>
      </c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>
        <f t="shared" si="22"/>
        <v>0</v>
      </c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G167" s="27">
        <v>0</v>
      </c>
      <c r="DH167" s="28">
        <v>0</v>
      </c>
      <c r="DI167" s="27">
        <v>0</v>
      </c>
      <c r="DJ167" s="28">
        <v>0</v>
      </c>
      <c r="DK167" s="27">
        <v>0</v>
      </c>
      <c r="DL167" s="28">
        <v>0</v>
      </c>
      <c r="DM167" s="27">
        <v>0</v>
      </c>
      <c r="DN167" s="28">
        <v>0</v>
      </c>
    </row>
    <row r="168" spans="2:118" ht="25.5" customHeight="1">
      <c r="B168" s="84" t="s">
        <v>134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8" t="s">
        <v>133</v>
      </c>
      <c r="BN168" s="87"/>
      <c r="BO168" s="87"/>
      <c r="BP168" s="87"/>
      <c r="BQ168" s="87"/>
      <c r="BR168" s="87"/>
      <c r="BS168" s="87"/>
      <c r="BT168" s="87"/>
      <c r="BU168" s="88"/>
      <c r="BV168" s="76">
        <f t="shared" si="21"/>
        <v>0</v>
      </c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>
        <f t="shared" si="22"/>
        <v>0</v>
      </c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G168" s="27">
        <v>0</v>
      </c>
      <c r="DH168" s="28">
        <v>0</v>
      </c>
      <c r="DI168" s="27">
        <v>0</v>
      </c>
      <c r="DJ168" s="28">
        <v>0</v>
      </c>
      <c r="DK168" s="27">
        <v>0</v>
      </c>
      <c r="DL168" s="28">
        <v>0</v>
      </c>
      <c r="DM168" s="27">
        <v>0</v>
      </c>
      <c r="DN168" s="28">
        <v>0</v>
      </c>
    </row>
    <row r="169" spans="2:118" ht="38.25" customHeight="1">
      <c r="B169" s="84" t="s">
        <v>163</v>
      </c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33"/>
      <c r="BM169" s="98" t="s">
        <v>164</v>
      </c>
      <c r="BN169" s="87"/>
      <c r="BO169" s="87"/>
      <c r="BP169" s="87"/>
      <c r="BQ169" s="87"/>
      <c r="BR169" s="87"/>
      <c r="BS169" s="87"/>
      <c r="BT169" s="87"/>
      <c r="BU169" s="88"/>
      <c r="BV169" s="76">
        <f>IF($AV$22=0,0,IF($AV$22="март",DG169,IF($AV$22="июнь",DG169+DI169,IF($AV$22="сентябрь",DG169+DI169+DK169,IF($AV$22="декабрь",DG169+DI169+DK169+DM169,0)))))</f>
        <v>0</v>
      </c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>
        <f>IF($AV$22=0,0,IF($AV$22="март",DH169,IF($AV$22="июнь",DH169+DJ169,IF($AV$22="сентябрь",DH169+DJ169+DL169,IF($AV$22="декабрь",DH169+DJ169+DL169+DN169,0)))))</f>
        <v>0</v>
      </c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G169" s="27">
        <v>0</v>
      </c>
      <c r="DH169" s="28">
        <v>0</v>
      </c>
      <c r="DI169" s="27">
        <v>0</v>
      </c>
      <c r="DJ169" s="28">
        <v>0</v>
      </c>
      <c r="DK169" s="27">
        <v>0</v>
      </c>
      <c r="DL169" s="28">
        <v>0</v>
      </c>
      <c r="DM169" s="27">
        <v>0</v>
      </c>
      <c r="DN169" s="28">
        <v>0</v>
      </c>
    </row>
    <row r="170" spans="2:118" ht="12.75" customHeight="1">
      <c r="B170" s="96" t="s">
        <v>78</v>
      </c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86">
        <v>350</v>
      </c>
      <c r="BN170" s="87"/>
      <c r="BO170" s="87"/>
      <c r="BP170" s="87"/>
      <c r="BQ170" s="87"/>
      <c r="BR170" s="87"/>
      <c r="BS170" s="87"/>
      <c r="BT170" s="87"/>
      <c r="BU170" s="88"/>
      <c r="BV170" s="76">
        <f t="shared" si="21"/>
        <v>0</v>
      </c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>
        <f t="shared" si="22"/>
        <v>0</v>
      </c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G170" s="27">
        <v>0</v>
      </c>
      <c r="DH170" s="28">
        <v>0</v>
      </c>
      <c r="DI170" s="27">
        <v>0</v>
      </c>
      <c r="DJ170" s="28">
        <v>0</v>
      </c>
      <c r="DK170" s="27">
        <v>0</v>
      </c>
      <c r="DL170" s="28">
        <v>0</v>
      </c>
      <c r="DM170" s="27">
        <v>0</v>
      </c>
      <c r="DN170" s="28">
        <v>0</v>
      </c>
    </row>
    <row r="171" spans="2:118" ht="25.5" customHeight="1">
      <c r="B171" s="96" t="s">
        <v>79</v>
      </c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86">
        <v>360</v>
      </c>
      <c r="BN171" s="87"/>
      <c r="BO171" s="87"/>
      <c r="BP171" s="87"/>
      <c r="BQ171" s="87"/>
      <c r="BR171" s="87"/>
      <c r="BS171" s="87"/>
      <c r="BT171" s="87"/>
      <c r="BU171" s="88"/>
      <c r="BV171" s="89">
        <f>BV173+BV174+BV175</f>
        <v>0</v>
      </c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>
        <f>CJ173+CJ174+CJ175</f>
        <v>0</v>
      </c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G171" s="37">
        <f>DG173+DG174+DG175</f>
        <v>0</v>
      </c>
      <c r="DH171" s="38">
        <f aca="true" t="shared" si="23" ref="DH171:DN171">DH173+DH174+DH175</f>
        <v>0</v>
      </c>
      <c r="DI171" s="37">
        <f t="shared" si="23"/>
        <v>0</v>
      </c>
      <c r="DJ171" s="38">
        <f t="shared" si="23"/>
        <v>0</v>
      </c>
      <c r="DK171" s="37">
        <f t="shared" si="23"/>
        <v>0</v>
      </c>
      <c r="DL171" s="38">
        <f t="shared" si="23"/>
        <v>0</v>
      </c>
      <c r="DM171" s="37">
        <f t="shared" si="23"/>
        <v>0</v>
      </c>
      <c r="DN171" s="38">
        <f t="shared" si="23"/>
        <v>0</v>
      </c>
    </row>
    <row r="172" spans="2:118" ht="12.75" customHeight="1">
      <c r="B172" s="91" t="s">
        <v>35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6"/>
      <c r="BN172" s="87"/>
      <c r="BO172" s="87"/>
      <c r="BP172" s="87"/>
      <c r="BQ172" s="87"/>
      <c r="BR172" s="87"/>
      <c r="BS172" s="87"/>
      <c r="BT172" s="87"/>
      <c r="BU172" s="88"/>
      <c r="BV172" s="80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G172" s="23"/>
      <c r="DH172" s="24"/>
      <c r="DI172" s="23"/>
      <c r="DJ172" s="24"/>
      <c r="DK172" s="23"/>
      <c r="DL172" s="24"/>
      <c r="DM172" s="23"/>
      <c r="DN172" s="24"/>
    </row>
    <row r="173" spans="2:118" s="2" customFormat="1" ht="12.75" customHeight="1">
      <c r="B173" s="91" t="s">
        <v>80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6">
        <v>361</v>
      </c>
      <c r="BN173" s="87"/>
      <c r="BO173" s="87"/>
      <c r="BP173" s="87"/>
      <c r="BQ173" s="87"/>
      <c r="BR173" s="87"/>
      <c r="BS173" s="87"/>
      <c r="BT173" s="87"/>
      <c r="BU173" s="88"/>
      <c r="BV173" s="76">
        <f>IF($AV$22=0,0,IF($AV$22="март",DG173,IF($AV$22="июнь",DG173+DI173,IF($AV$22="сентябрь",DG173+DI173+DK173,IF($AV$22="декабрь",DG173+DI173+DK173+DM173,0)))))</f>
        <v>0</v>
      </c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>
        <f>IF($AV$22=0,0,IF($AV$22="март",DH173,IF($AV$22="июнь",DH173+DJ173,IF($AV$22="сентябрь",DH173+DJ173+DL173,IF($AV$22="декабрь",DH173+DJ173+DL173+DN173,0)))))</f>
        <v>0</v>
      </c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G173" s="27">
        <v>0</v>
      </c>
      <c r="DH173" s="28">
        <v>0</v>
      </c>
      <c r="DI173" s="27">
        <v>0</v>
      </c>
      <c r="DJ173" s="28">
        <v>0</v>
      </c>
      <c r="DK173" s="27">
        <v>0</v>
      </c>
      <c r="DL173" s="28">
        <v>0</v>
      </c>
      <c r="DM173" s="27">
        <v>0</v>
      </c>
      <c r="DN173" s="28">
        <v>0</v>
      </c>
    </row>
    <row r="174" spans="2:118" ht="12.75" customHeight="1">
      <c r="B174" s="91" t="s">
        <v>81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6">
        <v>362</v>
      </c>
      <c r="BN174" s="87"/>
      <c r="BO174" s="87"/>
      <c r="BP174" s="87"/>
      <c r="BQ174" s="87"/>
      <c r="BR174" s="87"/>
      <c r="BS174" s="87"/>
      <c r="BT174" s="87"/>
      <c r="BU174" s="88"/>
      <c r="BV174" s="76">
        <f>IF($AV$22=0,0,IF($AV$22="март",DG174,IF($AV$22="июнь",DG174+DI174,IF($AV$22="сентябрь",DG174+DI174+DK174,IF($AV$22="декабрь",DG174+DI174+DK174+DM174,0)))))</f>
        <v>0</v>
      </c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>
        <f>IF($AV$22=0,0,IF($AV$22="март",DH174,IF($AV$22="июнь",DH174+DJ174,IF($AV$22="сентябрь",DH174+DJ174+DL174,IF($AV$22="декабрь",DH174+DJ174+DL174+DN174,0)))))</f>
        <v>0</v>
      </c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G174" s="27">
        <v>0</v>
      </c>
      <c r="DH174" s="28">
        <v>0</v>
      </c>
      <c r="DI174" s="27">
        <v>0</v>
      </c>
      <c r="DJ174" s="28">
        <v>0</v>
      </c>
      <c r="DK174" s="27">
        <v>0</v>
      </c>
      <c r="DL174" s="28">
        <v>0</v>
      </c>
      <c r="DM174" s="27">
        <v>0</v>
      </c>
      <c r="DN174" s="28">
        <v>0</v>
      </c>
    </row>
    <row r="175" spans="2:118" ht="12.75" customHeight="1">
      <c r="B175" s="91" t="s">
        <v>82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86">
        <v>363</v>
      </c>
      <c r="BN175" s="87"/>
      <c r="BO175" s="87"/>
      <c r="BP175" s="87"/>
      <c r="BQ175" s="87"/>
      <c r="BR175" s="87"/>
      <c r="BS175" s="87"/>
      <c r="BT175" s="87"/>
      <c r="BU175" s="88"/>
      <c r="BV175" s="76">
        <f>IF($AV$22=0,0,IF($AV$22="март",DG175,IF($AV$22="июнь",DG175+DI175,IF($AV$22="сентябрь",DG175+DI175+DK175,IF($AV$22="декабрь",DG175+DI175+DK175+DM175,0)))))</f>
        <v>0</v>
      </c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>
        <f>IF($AV$22=0,0,IF($AV$22="март",DH175,IF($AV$22="июнь",DH175+DJ175,IF($AV$22="сентябрь",DH175+DJ175+DL175,IF($AV$22="декабрь",DH175+DJ175+DL175+DN175,0)))))</f>
        <v>0</v>
      </c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G175" s="27">
        <v>0</v>
      </c>
      <c r="DH175" s="28">
        <v>0</v>
      </c>
      <c r="DI175" s="27">
        <v>0</v>
      </c>
      <c r="DJ175" s="28">
        <v>0</v>
      </c>
      <c r="DK175" s="27">
        <v>0</v>
      </c>
      <c r="DL175" s="28">
        <v>0</v>
      </c>
      <c r="DM175" s="27">
        <v>0</v>
      </c>
      <c r="DN175" s="28">
        <v>0</v>
      </c>
    </row>
    <row r="176" spans="2:118" ht="12.75" customHeight="1" thickBot="1">
      <c r="B176" s="71" t="s">
        <v>83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3">
        <v>370</v>
      </c>
      <c r="BN176" s="74"/>
      <c r="BO176" s="74"/>
      <c r="BP176" s="74"/>
      <c r="BQ176" s="74"/>
      <c r="BR176" s="74"/>
      <c r="BS176" s="74"/>
      <c r="BT176" s="74"/>
      <c r="BU176" s="75"/>
      <c r="BV176" s="76">
        <f>IF($AV$22=0,0,IF($AV$22="март",DG176,IF($AV$22="июнь",DG176+DI176,IF($AV$22="сентябрь",DG176+DI176+DK176,IF($AV$22="декабрь",DG176+DI176+DK176+DM176,0)))))</f>
        <v>0</v>
      </c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>
        <f>IF($AV$22=0,0,IF($AV$22="март",DH176,IF($AV$22="июнь",DH176+DJ176,IF($AV$22="сентябрь",DH176+DJ176+DL176,IF($AV$22="декабрь",DH176+DJ176+DL176+DN176,0)))))</f>
        <v>0</v>
      </c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G176" s="31">
        <v>0</v>
      </c>
      <c r="DH176" s="32">
        <v>0</v>
      </c>
      <c r="DI176" s="31">
        <v>0</v>
      </c>
      <c r="DJ176" s="32">
        <v>0</v>
      </c>
      <c r="DK176" s="31">
        <v>0</v>
      </c>
      <c r="DL176" s="32">
        <v>0</v>
      </c>
      <c r="DM176" s="31">
        <v>0</v>
      </c>
      <c r="DN176" s="32">
        <v>0</v>
      </c>
    </row>
    <row r="177" spans="2:109" ht="11.2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</row>
    <row r="178" spans="2:109" ht="11.25" customHeight="1">
      <c r="B178" s="43" t="s">
        <v>150</v>
      </c>
      <c r="C178" s="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</row>
    <row r="179" spans="2:109" ht="11.25" customHeight="1">
      <c r="B179" s="17" t="s">
        <v>151</v>
      </c>
      <c r="C179" s="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</row>
    <row r="180" spans="2:109" ht="11.25" customHeight="1">
      <c r="B180" s="17" t="s">
        <v>152</v>
      </c>
      <c r="C180" s="3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</row>
    <row r="181" spans="2:109" ht="11.25" customHeight="1">
      <c r="B181" s="17" t="s">
        <v>153</v>
      </c>
      <c r="C181" s="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</row>
    <row r="182" spans="2:109" ht="11.25" customHeight="1">
      <c r="B182" s="17" t="s">
        <v>154</v>
      </c>
      <c r="C182" s="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3"/>
      <c r="AD182" s="3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48"/>
      <c r="BC182" s="47"/>
      <c r="BD182" s="48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44"/>
      <c r="CC182" s="3"/>
      <c r="CD182" s="3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</row>
    <row r="183" spans="2:109" ht="11.25" customHeight="1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3"/>
      <c r="AD183" s="3"/>
      <c r="AE183" s="114" t="s">
        <v>155</v>
      </c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45"/>
      <c r="BC183" s="45"/>
      <c r="BD183" s="45"/>
      <c r="BE183" s="115" t="s">
        <v>11</v>
      </c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46"/>
      <c r="CC183" s="3"/>
      <c r="CD183" s="3"/>
      <c r="CE183" s="115" t="s">
        <v>12</v>
      </c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</row>
    <row r="184" spans="2:109" ht="11.2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</row>
    <row r="185" spans="2:109" ht="11.25" customHeight="1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205">
        <f>DI187</f>
        <v>27</v>
      </c>
      <c r="BZ185" s="205"/>
      <c r="CA185" s="205"/>
      <c r="CB185" s="205"/>
      <c r="CC185" s="205"/>
      <c r="CD185" s="3"/>
      <c r="CE185" s="205" t="str">
        <f>DJ188</f>
        <v>января</v>
      </c>
      <c r="CF185" s="205"/>
      <c r="CG185" s="205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3"/>
      <c r="CW185" s="183">
        <f>DK187</f>
        <v>2021</v>
      </c>
      <c r="CX185" s="183"/>
      <c r="CY185" s="183"/>
      <c r="CZ185" s="183"/>
      <c r="DA185" s="183"/>
      <c r="DB185" s="183"/>
      <c r="DC185" s="3"/>
      <c r="DD185" s="207" t="s">
        <v>13</v>
      </c>
      <c r="DE185" s="207"/>
    </row>
    <row r="186" spans="2:109" ht="21.75" customHeight="1">
      <c r="B186" s="203" t="s">
        <v>182</v>
      </c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206" t="s">
        <v>14</v>
      </c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</row>
    <row r="187" spans="111:115" ht="11.25" customHeight="1" hidden="1">
      <c r="DG187" s="19">
        <f ca="1">TODAY()</f>
        <v>44223</v>
      </c>
      <c r="DH187" s="20"/>
      <c r="DI187" s="21">
        <f>DAY(DG187)</f>
        <v>27</v>
      </c>
      <c r="DJ187" s="20">
        <f>MONTH(DG187)</f>
        <v>1</v>
      </c>
      <c r="DK187" s="20">
        <f>YEAR(DG187)</f>
        <v>2021</v>
      </c>
    </row>
    <row r="188" spans="111:115" ht="11.25" customHeight="1" hidden="1">
      <c r="DG188" s="20"/>
      <c r="DH188" s="20"/>
      <c r="DI188" s="20"/>
      <c r="DJ188" s="20" t="str">
        <f>VLOOKUP(DJ187,DG189:DH200,2,0)</f>
        <v>января</v>
      </c>
      <c r="DK188" s="20"/>
    </row>
    <row r="189" spans="111:115" ht="11.25" customHeight="1" hidden="1">
      <c r="DG189" s="20">
        <v>1</v>
      </c>
      <c r="DH189" s="20" t="s">
        <v>96</v>
      </c>
      <c r="DI189" s="20"/>
      <c r="DJ189" s="20"/>
      <c r="DK189" s="20"/>
    </row>
    <row r="190" spans="111:115" ht="11.25" customHeight="1" hidden="1">
      <c r="DG190" s="20">
        <v>2</v>
      </c>
      <c r="DH190" s="20" t="s">
        <v>97</v>
      </c>
      <c r="DI190" s="20"/>
      <c r="DJ190" s="20"/>
      <c r="DK190" s="20"/>
    </row>
    <row r="191" spans="111:115" ht="11.25" customHeight="1" hidden="1">
      <c r="DG191" s="20">
        <v>3</v>
      </c>
      <c r="DH191" s="20" t="s">
        <v>98</v>
      </c>
      <c r="DI191" s="20"/>
      <c r="DJ191" s="20"/>
      <c r="DK191" s="20"/>
    </row>
    <row r="192" spans="111:115" ht="11.25" customHeight="1" hidden="1">
      <c r="DG192" s="20">
        <v>4</v>
      </c>
      <c r="DH192" s="20" t="s">
        <v>99</v>
      </c>
      <c r="DI192" s="20"/>
      <c r="DJ192" s="20"/>
      <c r="DK192" s="20"/>
    </row>
    <row r="193" spans="111:115" ht="11.25" customHeight="1" hidden="1">
      <c r="DG193" s="20">
        <v>5</v>
      </c>
      <c r="DH193" s="20" t="s">
        <v>100</v>
      </c>
      <c r="DI193" s="20"/>
      <c r="DJ193" s="20"/>
      <c r="DK193" s="20"/>
    </row>
    <row r="194" spans="111:115" ht="11.25" customHeight="1" hidden="1">
      <c r="DG194" s="20">
        <v>6</v>
      </c>
      <c r="DH194" s="20" t="s">
        <v>101</v>
      </c>
      <c r="DI194" s="20"/>
      <c r="DJ194" s="20"/>
      <c r="DK194" s="20"/>
    </row>
    <row r="195" spans="111:115" ht="11.25" customHeight="1" hidden="1">
      <c r="DG195" s="20">
        <v>7</v>
      </c>
      <c r="DH195" s="20" t="s">
        <v>102</v>
      </c>
      <c r="DI195" s="20"/>
      <c r="DJ195" s="20"/>
      <c r="DK195" s="20"/>
    </row>
    <row r="196" spans="111:115" ht="11.25" customHeight="1" hidden="1">
      <c r="DG196" s="20">
        <v>8</v>
      </c>
      <c r="DH196" s="20" t="s">
        <v>103</v>
      </c>
      <c r="DI196" s="20"/>
      <c r="DJ196" s="20"/>
      <c r="DK196" s="20"/>
    </row>
    <row r="197" spans="111:115" ht="11.25" customHeight="1" hidden="1">
      <c r="DG197" s="20">
        <v>9</v>
      </c>
      <c r="DH197" s="20" t="s">
        <v>104</v>
      </c>
      <c r="DI197" s="20"/>
      <c r="DJ197" s="20"/>
      <c r="DK197" s="20"/>
    </row>
    <row r="198" spans="111:115" ht="11.25" customHeight="1" hidden="1">
      <c r="DG198" s="20">
        <v>10</v>
      </c>
      <c r="DH198" s="20" t="s">
        <v>105</v>
      </c>
      <c r="DI198" s="20"/>
      <c r="DJ198" s="20"/>
      <c r="DK198" s="20"/>
    </row>
    <row r="199" spans="111:115" ht="11.25" customHeight="1" hidden="1">
      <c r="DG199" s="20">
        <v>11</v>
      </c>
      <c r="DH199" s="20" t="s">
        <v>106</v>
      </c>
      <c r="DI199" s="20"/>
      <c r="DJ199" s="20"/>
      <c r="DK199" s="20"/>
    </row>
    <row r="200" spans="111:115" ht="11.25" customHeight="1" hidden="1">
      <c r="DG200" s="20">
        <v>12</v>
      </c>
      <c r="DH200" s="20" t="s">
        <v>107</v>
      </c>
      <c r="DI200" s="20"/>
      <c r="DJ200" s="20"/>
      <c r="DK200" s="20"/>
    </row>
    <row r="201" spans="111:115" ht="11.25" customHeight="1" hidden="1">
      <c r="DG201" s="22"/>
      <c r="DH201" s="22"/>
      <c r="DI201" s="22"/>
      <c r="DJ201" s="22"/>
      <c r="DK201" s="22"/>
    </row>
  </sheetData>
  <sheetProtection sheet="1" formatCells="0" formatColumns="0" formatRows="0" insertColumns="0" insertRows="0" insertHyperlinks="0" deleteColumns="0" deleteRows="0" sort="0" autoFilter="0" pivotTables="0"/>
  <mergeCells count="502">
    <mergeCell ref="B117:BL117"/>
    <mergeCell ref="BM117:BU117"/>
    <mergeCell ref="BV117:CI117"/>
    <mergeCell ref="CJ117:DE117"/>
    <mergeCell ref="B116:BL116"/>
    <mergeCell ref="BM116:BU116"/>
    <mergeCell ref="BV116:CI116"/>
    <mergeCell ref="CJ116:DE116"/>
    <mergeCell ref="BV169:CI169"/>
    <mergeCell ref="CJ169:DE169"/>
    <mergeCell ref="CJ167:DE167"/>
    <mergeCell ref="B118:BL118"/>
    <mergeCell ref="BM118:BU118"/>
    <mergeCell ref="BV118:CI118"/>
    <mergeCell ref="CJ118:DE118"/>
    <mergeCell ref="B119:BL119"/>
    <mergeCell ref="B110:BL110"/>
    <mergeCell ref="BM110:BU110"/>
    <mergeCell ref="BV110:CI110"/>
    <mergeCell ref="CJ110:DE110"/>
    <mergeCell ref="B111:BL111"/>
    <mergeCell ref="B112:BL112"/>
    <mergeCell ref="BM111:BU111"/>
    <mergeCell ref="BV111:CI111"/>
    <mergeCell ref="CJ111:DE111"/>
    <mergeCell ref="BM112:BU112"/>
    <mergeCell ref="DK109:DL109"/>
    <mergeCell ref="B87:BL87"/>
    <mergeCell ref="BM87:BU87"/>
    <mergeCell ref="BV87:CI87"/>
    <mergeCell ref="CJ87:DE87"/>
    <mergeCell ref="DG109:DH109"/>
    <mergeCell ref="DI109:DJ109"/>
    <mergeCell ref="B88:BL88"/>
    <mergeCell ref="BM88:BU88"/>
    <mergeCell ref="BV88:CI88"/>
    <mergeCell ref="CJ88:DE88"/>
    <mergeCell ref="B81:DE81"/>
    <mergeCell ref="B86:BL86"/>
    <mergeCell ref="BM86:BU86"/>
    <mergeCell ref="BV86:CI86"/>
    <mergeCell ref="CJ86:DE86"/>
    <mergeCell ref="DM109:DN109"/>
    <mergeCell ref="B109:BL109"/>
    <mergeCell ref="BM109:BU109"/>
    <mergeCell ref="BV109:CI109"/>
    <mergeCell ref="CJ109:DE109"/>
    <mergeCell ref="B80:DE80"/>
    <mergeCell ref="B89:BL89"/>
    <mergeCell ref="BM89:BU89"/>
    <mergeCell ref="BV89:CI89"/>
    <mergeCell ref="CJ89:DE89"/>
    <mergeCell ref="B44:AL44"/>
    <mergeCell ref="B33:BH33"/>
    <mergeCell ref="AM44:BL44"/>
    <mergeCell ref="AP36:DD36"/>
    <mergeCell ref="BM46:CW46"/>
    <mergeCell ref="AF40:DD40"/>
    <mergeCell ref="C37:DD37"/>
    <mergeCell ref="C39:DD39"/>
    <mergeCell ref="B32:BH32"/>
    <mergeCell ref="BI31:CC33"/>
    <mergeCell ref="B185:BC185"/>
    <mergeCell ref="B186:BC186"/>
    <mergeCell ref="BY185:CC185"/>
    <mergeCell ref="CE185:CU185"/>
    <mergeCell ref="BY186:DE186"/>
    <mergeCell ref="DD185:DE185"/>
    <mergeCell ref="B46:AL46"/>
    <mergeCell ref="AM46:BL46"/>
    <mergeCell ref="CW185:DB185"/>
    <mergeCell ref="AM45:BL45"/>
    <mergeCell ref="CK2:DE2"/>
    <mergeCell ref="CK3:DE3"/>
    <mergeCell ref="CK4:DE4"/>
    <mergeCell ref="B7:DE7"/>
    <mergeCell ref="B36:AO36"/>
    <mergeCell ref="B41:AF41"/>
    <mergeCell ref="AH41:DD41"/>
    <mergeCell ref="B31:BH31"/>
    <mergeCell ref="B40:AD40"/>
    <mergeCell ref="AV23:BJ23"/>
    <mergeCell ref="B26:BH26"/>
    <mergeCell ref="BI26:CC26"/>
    <mergeCell ref="BO22:BQ22"/>
    <mergeCell ref="B30:BH30"/>
    <mergeCell ref="AV22:BJ22"/>
    <mergeCell ref="BL22:BN22"/>
    <mergeCell ref="B38:BQ38"/>
    <mergeCell ref="BR38:DD38"/>
    <mergeCell ref="CF29:DE29"/>
    <mergeCell ref="B27:BH29"/>
    <mergeCell ref="CF26:DE26"/>
    <mergeCell ref="CF27:CR27"/>
    <mergeCell ref="CS27:DE27"/>
    <mergeCell ref="B11:DE11"/>
    <mergeCell ref="B15:DE15"/>
    <mergeCell ref="B19:DE19"/>
    <mergeCell ref="B20:DE20"/>
    <mergeCell ref="AJ22:AT22"/>
    <mergeCell ref="CJ59:DE59"/>
    <mergeCell ref="BV59:CI59"/>
    <mergeCell ref="BM44:CW44"/>
    <mergeCell ref="BM45:CW45"/>
    <mergeCell ref="BI27:CC30"/>
    <mergeCell ref="B54:DE54"/>
    <mergeCell ref="B53:DE53"/>
    <mergeCell ref="BM59:BU59"/>
    <mergeCell ref="B59:BL59"/>
    <mergeCell ref="B45:AL45"/>
    <mergeCell ref="B60:BL60"/>
    <mergeCell ref="BM60:BU60"/>
    <mergeCell ref="BV60:CI60"/>
    <mergeCell ref="CJ60:DE60"/>
    <mergeCell ref="B61:BL61"/>
    <mergeCell ref="BM61:BU61"/>
    <mergeCell ref="BV61:CI61"/>
    <mergeCell ref="CJ61:DE61"/>
    <mergeCell ref="B62:BL62"/>
    <mergeCell ref="BM62:BU62"/>
    <mergeCell ref="BV62:CI62"/>
    <mergeCell ref="CJ62:DE62"/>
    <mergeCell ref="B63:BL63"/>
    <mergeCell ref="BM63:BU63"/>
    <mergeCell ref="BV63:CI63"/>
    <mergeCell ref="CJ63:DE63"/>
    <mergeCell ref="B64:BL64"/>
    <mergeCell ref="BM64:BU64"/>
    <mergeCell ref="BV64:CI64"/>
    <mergeCell ref="CJ64:DE64"/>
    <mergeCell ref="B65:BL65"/>
    <mergeCell ref="BM65:BU65"/>
    <mergeCell ref="BV65:CI65"/>
    <mergeCell ref="CJ65:DE65"/>
    <mergeCell ref="B66:BL66"/>
    <mergeCell ref="BM66:BU66"/>
    <mergeCell ref="BV66:CI66"/>
    <mergeCell ref="CJ66:DE66"/>
    <mergeCell ref="B67:BL67"/>
    <mergeCell ref="BM67:BU67"/>
    <mergeCell ref="BV67:CI67"/>
    <mergeCell ref="CJ67:DE67"/>
    <mergeCell ref="B68:BL68"/>
    <mergeCell ref="BM68:BU68"/>
    <mergeCell ref="BV68:CI68"/>
    <mergeCell ref="CJ68:DE68"/>
    <mergeCell ref="B69:BL69"/>
    <mergeCell ref="BM69:BU69"/>
    <mergeCell ref="BV69:CI69"/>
    <mergeCell ref="CJ69:DE69"/>
    <mergeCell ref="B70:BL70"/>
    <mergeCell ref="BM70:BU70"/>
    <mergeCell ref="BV70:CI70"/>
    <mergeCell ref="CJ70:DE70"/>
    <mergeCell ref="B71:BL71"/>
    <mergeCell ref="BM71:BU71"/>
    <mergeCell ref="BV71:CI71"/>
    <mergeCell ref="CJ71:DE71"/>
    <mergeCell ref="B72:BL72"/>
    <mergeCell ref="BM72:BU72"/>
    <mergeCell ref="BV72:CI72"/>
    <mergeCell ref="CJ72:DE72"/>
    <mergeCell ref="B73:BL73"/>
    <mergeCell ref="BM73:BU73"/>
    <mergeCell ref="BV73:CI73"/>
    <mergeCell ref="CJ73:DE73"/>
    <mergeCell ref="B74:BL74"/>
    <mergeCell ref="BM74:BU74"/>
    <mergeCell ref="BV74:CI74"/>
    <mergeCell ref="CJ74:DE74"/>
    <mergeCell ref="B75:BL75"/>
    <mergeCell ref="BM75:BU75"/>
    <mergeCell ref="BV75:CI75"/>
    <mergeCell ref="CJ75:DE75"/>
    <mergeCell ref="B76:BL76"/>
    <mergeCell ref="BM76:BU76"/>
    <mergeCell ref="BV76:CI76"/>
    <mergeCell ref="CJ76:DE76"/>
    <mergeCell ref="B77:BL77"/>
    <mergeCell ref="BM77:BU77"/>
    <mergeCell ref="BV77:CI77"/>
    <mergeCell ref="CJ77:DE77"/>
    <mergeCell ref="B78:BL78"/>
    <mergeCell ref="BM78:BU78"/>
    <mergeCell ref="BV78:CI78"/>
    <mergeCell ref="CJ78:DE78"/>
    <mergeCell ref="B79:BL79"/>
    <mergeCell ref="BM79:BU79"/>
    <mergeCell ref="BV79:CI79"/>
    <mergeCell ref="CJ79:DE79"/>
    <mergeCell ref="B90:BL90"/>
    <mergeCell ref="BM90:BU90"/>
    <mergeCell ref="BV90:CI90"/>
    <mergeCell ref="CJ90:DE90"/>
    <mergeCell ref="B91:BL91"/>
    <mergeCell ref="BM91:BU91"/>
    <mergeCell ref="BV91:CI91"/>
    <mergeCell ref="CJ91:DE91"/>
    <mergeCell ref="B92:BL92"/>
    <mergeCell ref="BM92:BU92"/>
    <mergeCell ref="BV92:CI92"/>
    <mergeCell ref="CJ92:DE92"/>
    <mergeCell ref="B93:BL93"/>
    <mergeCell ref="BM93:BU93"/>
    <mergeCell ref="BV93:CI93"/>
    <mergeCell ref="CJ93:DE93"/>
    <mergeCell ref="B94:BL94"/>
    <mergeCell ref="BM94:BU94"/>
    <mergeCell ref="BV94:CI94"/>
    <mergeCell ref="CJ94:DE94"/>
    <mergeCell ref="B95:BL95"/>
    <mergeCell ref="BM95:BU95"/>
    <mergeCell ref="BV95:CI95"/>
    <mergeCell ref="CJ95:DE95"/>
    <mergeCell ref="B96:BL96"/>
    <mergeCell ref="BM96:BU96"/>
    <mergeCell ref="BV96:CI96"/>
    <mergeCell ref="CJ96:DE96"/>
    <mergeCell ref="B97:BL97"/>
    <mergeCell ref="BM97:BU97"/>
    <mergeCell ref="BV97:CI97"/>
    <mergeCell ref="CJ97:DE97"/>
    <mergeCell ref="B98:BL98"/>
    <mergeCell ref="BM98:BU98"/>
    <mergeCell ref="BV98:CI98"/>
    <mergeCell ref="CJ98:DE98"/>
    <mergeCell ref="B99:BL99"/>
    <mergeCell ref="BM99:BU99"/>
    <mergeCell ref="BV99:CI99"/>
    <mergeCell ref="CJ99:DE99"/>
    <mergeCell ref="B100:BL100"/>
    <mergeCell ref="BM100:BU100"/>
    <mergeCell ref="BV100:CI100"/>
    <mergeCell ref="CJ100:DE100"/>
    <mergeCell ref="B101:BL101"/>
    <mergeCell ref="BM101:BU101"/>
    <mergeCell ref="BV101:CI101"/>
    <mergeCell ref="CJ101:DE101"/>
    <mergeCell ref="B102:BL102"/>
    <mergeCell ref="BM102:BU102"/>
    <mergeCell ref="BV102:CI102"/>
    <mergeCell ref="CJ102:DE102"/>
    <mergeCell ref="B103:BL103"/>
    <mergeCell ref="BM103:BU103"/>
    <mergeCell ref="BV103:CI103"/>
    <mergeCell ref="CJ103:DE103"/>
    <mergeCell ref="B104:BL104"/>
    <mergeCell ref="BM104:BU104"/>
    <mergeCell ref="BV104:CI104"/>
    <mergeCell ref="CJ104:DE104"/>
    <mergeCell ref="AE183:BA183"/>
    <mergeCell ref="BE183:CA183"/>
    <mergeCell ref="CE183:DE183"/>
    <mergeCell ref="B105:BL105"/>
    <mergeCell ref="BM105:BU105"/>
    <mergeCell ref="BV105:CI105"/>
    <mergeCell ref="CJ105:DE105"/>
    <mergeCell ref="B167:BL167"/>
    <mergeCell ref="BM167:BU167"/>
    <mergeCell ref="BV167:CI167"/>
    <mergeCell ref="BV112:CI112"/>
    <mergeCell ref="CJ112:DE112"/>
    <mergeCell ref="B113:BL113"/>
    <mergeCell ref="BM113:BU113"/>
    <mergeCell ref="BV113:CI113"/>
    <mergeCell ref="CJ113:DE113"/>
    <mergeCell ref="B114:BL114"/>
    <mergeCell ref="BM114:BU114"/>
    <mergeCell ref="BV114:CI114"/>
    <mergeCell ref="CJ114:DE114"/>
    <mergeCell ref="B115:BL115"/>
    <mergeCell ref="BM115:BU115"/>
    <mergeCell ref="BV115:CI115"/>
    <mergeCell ref="CJ115:DE115"/>
    <mergeCell ref="BM119:BU119"/>
    <mergeCell ref="BV119:CI119"/>
    <mergeCell ref="CJ119:DE119"/>
    <mergeCell ref="B120:BL120"/>
    <mergeCell ref="BM120:BU120"/>
    <mergeCell ref="BV120:CI120"/>
    <mergeCell ref="CJ120:DE120"/>
    <mergeCell ref="B121:BL121"/>
    <mergeCell ref="BM121:BU121"/>
    <mergeCell ref="BV121:CI121"/>
    <mergeCell ref="CJ121:DE121"/>
    <mergeCell ref="B122:BL122"/>
    <mergeCell ref="BM122:BU122"/>
    <mergeCell ref="BV122:CI122"/>
    <mergeCell ref="CJ122:DE122"/>
    <mergeCell ref="B123:BL123"/>
    <mergeCell ref="BM123:BU123"/>
    <mergeCell ref="BV123:CI123"/>
    <mergeCell ref="CJ123:DE123"/>
    <mergeCell ref="B124:BL124"/>
    <mergeCell ref="BM124:BU124"/>
    <mergeCell ref="BV124:CI124"/>
    <mergeCell ref="CJ124:DE124"/>
    <mergeCell ref="B125:BL125"/>
    <mergeCell ref="BM125:BU125"/>
    <mergeCell ref="BV125:CI125"/>
    <mergeCell ref="CJ125:DE125"/>
    <mergeCell ref="B126:BL126"/>
    <mergeCell ref="BM126:BU126"/>
    <mergeCell ref="BV126:CI126"/>
    <mergeCell ref="CJ126:DE126"/>
    <mergeCell ref="B127:BL127"/>
    <mergeCell ref="BM127:BU127"/>
    <mergeCell ref="BV127:CI127"/>
    <mergeCell ref="CJ127:DE127"/>
    <mergeCell ref="B128:BL128"/>
    <mergeCell ref="BM128:BU128"/>
    <mergeCell ref="BV128:CI128"/>
    <mergeCell ref="CJ128:DE128"/>
    <mergeCell ref="B129:BL129"/>
    <mergeCell ref="BM129:BU129"/>
    <mergeCell ref="BV129:CI129"/>
    <mergeCell ref="CJ129:DE129"/>
    <mergeCell ref="B130:BL130"/>
    <mergeCell ref="BM130:BU130"/>
    <mergeCell ref="BV130:CI130"/>
    <mergeCell ref="CJ130:DE130"/>
    <mergeCell ref="B131:BL131"/>
    <mergeCell ref="BM131:BU131"/>
    <mergeCell ref="BV131:CI131"/>
    <mergeCell ref="CJ131:DE131"/>
    <mergeCell ref="B132:BL132"/>
    <mergeCell ref="BM132:BU132"/>
    <mergeCell ref="BV132:CI132"/>
    <mergeCell ref="CJ132:DE132"/>
    <mergeCell ref="B133:BL133"/>
    <mergeCell ref="BM133:BU133"/>
    <mergeCell ref="BV133:CI133"/>
    <mergeCell ref="CJ133:DE133"/>
    <mergeCell ref="B134:BL134"/>
    <mergeCell ref="BM134:BU134"/>
    <mergeCell ref="BV134:CI134"/>
    <mergeCell ref="CJ134:DE134"/>
    <mergeCell ref="B135:BL135"/>
    <mergeCell ref="BM135:BU135"/>
    <mergeCell ref="BV135:CI135"/>
    <mergeCell ref="CJ135:DE135"/>
    <mergeCell ref="B136:BL136"/>
    <mergeCell ref="BM136:BU136"/>
    <mergeCell ref="BV136:CI136"/>
    <mergeCell ref="CJ136:DE136"/>
    <mergeCell ref="B137:BL137"/>
    <mergeCell ref="BM137:BU137"/>
    <mergeCell ref="BV137:CI137"/>
    <mergeCell ref="CJ137:DE137"/>
    <mergeCell ref="B138:BL138"/>
    <mergeCell ref="BM138:BU138"/>
    <mergeCell ref="BV138:CI138"/>
    <mergeCell ref="CJ138:DE138"/>
    <mergeCell ref="B139:BL139"/>
    <mergeCell ref="BM139:BU139"/>
    <mergeCell ref="BV139:CI139"/>
    <mergeCell ref="CJ139:DE139"/>
    <mergeCell ref="B140:BL140"/>
    <mergeCell ref="BM140:BU140"/>
    <mergeCell ref="BV140:CI140"/>
    <mergeCell ref="CJ140:DE140"/>
    <mergeCell ref="B141:BL141"/>
    <mergeCell ref="BM141:BU141"/>
    <mergeCell ref="BV141:CI141"/>
    <mergeCell ref="CJ141:DE141"/>
    <mergeCell ref="B142:BL142"/>
    <mergeCell ref="BM142:BU142"/>
    <mergeCell ref="BV142:CI142"/>
    <mergeCell ref="CJ142:DE142"/>
    <mergeCell ref="B143:BL143"/>
    <mergeCell ref="BM143:BU143"/>
    <mergeCell ref="BV143:CI143"/>
    <mergeCell ref="CJ143:DE143"/>
    <mergeCell ref="B144:BL144"/>
    <mergeCell ref="BM144:BU144"/>
    <mergeCell ref="BV144:CI144"/>
    <mergeCell ref="CJ144:DE144"/>
    <mergeCell ref="B145:BL145"/>
    <mergeCell ref="BM145:BU145"/>
    <mergeCell ref="BV145:CI145"/>
    <mergeCell ref="CJ145:DE145"/>
    <mergeCell ref="B146:BL146"/>
    <mergeCell ref="BM146:BU146"/>
    <mergeCell ref="BV146:CI146"/>
    <mergeCell ref="CJ146:DE146"/>
    <mergeCell ref="B147:BL147"/>
    <mergeCell ref="BM147:BU147"/>
    <mergeCell ref="BV147:CI147"/>
    <mergeCell ref="CJ147:DE147"/>
    <mergeCell ref="B148:BL148"/>
    <mergeCell ref="BM148:BU148"/>
    <mergeCell ref="BV148:CI148"/>
    <mergeCell ref="CJ148:DE148"/>
    <mergeCell ref="B149:BL149"/>
    <mergeCell ref="BM149:BU149"/>
    <mergeCell ref="BV149:CI149"/>
    <mergeCell ref="CJ149:DE149"/>
    <mergeCell ref="B150:BL150"/>
    <mergeCell ref="BM150:BU150"/>
    <mergeCell ref="BV150:CI150"/>
    <mergeCell ref="CJ150:DE150"/>
    <mergeCell ref="B151:BL151"/>
    <mergeCell ref="BM151:BU151"/>
    <mergeCell ref="BV151:CI151"/>
    <mergeCell ref="CJ151:DE151"/>
    <mergeCell ref="B156:BL156"/>
    <mergeCell ref="BM156:BU156"/>
    <mergeCell ref="B153:BL153"/>
    <mergeCell ref="BM153:BU153"/>
    <mergeCell ref="BV153:CI153"/>
    <mergeCell ref="CJ153:DE153"/>
    <mergeCell ref="B155:BL155"/>
    <mergeCell ref="BM155:BU155"/>
    <mergeCell ref="BV155:CI155"/>
    <mergeCell ref="CJ155:DE155"/>
    <mergeCell ref="B152:BL152"/>
    <mergeCell ref="BM152:BU152"/>
    <mergeCell ref="BV152:CI152"/>
    <mergeCell ref="CJ152:DE152"/>
    <mergeCell ref="B164:BL164"/>
    <mergeCell ref="BM164:BU164"/>
    <mergeCell ref="BV164:CI164"/>
    <mergeCell ref="CJ164:DE164"/>
    <mergeCell ref="B154:BL154"/>
    <mergeCell ref="BM154:BU154"/>
    <mergeCell ref="BV154:CI154"/>
    <mergeCell ref="CJ154:DE154"/>
    <mergeCell ref="BV158:CI158"/>
    <mergeCell ref="CJ158:DE158"/>
    <mergeCell ref="B165:BL165"/>
    <mergeCell ref="BM165:BU165"/>
    <mergeCell ref="BV165:CI165"/>
    <mergeCell ref="CJ165:DE165"/>
    <mergeCell ref="B166:BL166"/>
    <mergeCell ref="BM166:BU166"/>
    <mergeCell ref="BV166:CI166"/>
    <mergeCell ref="CJ166:DE166"/>
    <mergeCell ref="B168:BL168"/>
    <mergeCell ref="BM168:BU168"/>
    <mergeCell ref="BV168:CI168"/>
    <mergeCell ref="CJ168:DE168"/>
    <mergeCell ref="B170:BL170"/>
    <mergeCell ref="BM170:BU170"/>
    <mergeCell ref="BV170:CI170"/>
    <mergeCell ref="CJ170:DE170"/>
    <mergeCell ref="B169:BL169"/>
    <mergeCell ref="BM169:BU169"/>
    <mergeCell ref="B171:BL171"/>
    <mergeCell ref="BM171:BU171"/>
    <mergeCell ref="BV171:CI171"/>
    <mergeCell ref="CJ171:DE171"/>
    <mergeCell ref="B172:BL172"/>
    <mergeCell ref="BM172:BU172"/>
    <mergeCell ref="BV172:CI172"/>
    <mergeCell ref="CJ172:DE172"/>
    <mergeCell ref="BM173:BU173"/>
    <mergeCell ref="BV173:CI173"/>
    <mergeCell ref="CJ173:DE173"/>
    <mergeCell ref="B174:BL174"/>
    <mergeCell ref="BM174:BU174"/>
    <mergeCell ref="BV174:CI174"/>
    <mergeCell ref="CJ174:DE174"/>
    <mergeCell ref="CJ176:DE176"/>
    <mergeCell ref="B175:BL175"/>
    <mergeCell ref="BM175:BU175"/>
    <mergeCell ref="BV175:CI175"/>
    <mergeCell ref="CJ175:DE175"/>
    <mergeCell ref="B162:BL162"/>
    <mergeCell ref="BM162:BU162"/>
    <mergeCell ref="BV162:CI162"/>
    <mergeCell ref="CJ162:DE162"/>
    <mergeCell ref="B173:BL173"/>
    <mergeCell ref="DG59:DH59"/>
    <mergeCell ref="DI59:DJ59"/>
    <mergeCell ref="BV156:CI156"/>
    <mergeCell ref="CJ156:DE156"/>
    <mergeCell ref="B158:BL158"/>
    <mergeCell ref="BM158:BU158"/>
    <mergeCell ref="B157:BL157"/>
    <mergeCell ref="BM157:BU157"/>
    <mergeCell ref="BV157:CI157"/>
    <mergeCell ref="CJ157:DE157"/>
    <mergeCell ref="DK59:DL59"/>
    <mergeCell ref="DM59:DN59"/>
    <mergeCell ref="DG162:DH162"/>
    <mergeCell ref="DI162:DJ162"/>
    <mergeCell ref="DK162:DL162"/>
    <mergeCell ref="DM162:DN162"/>
    <mergeCell ref="DG86:DH86"/>
    <mergeCell ref="DI86:DJ86"/>
    <mergeCell ref="DK86:DL86"/>
    <mergeCell ref="DM86:DN86"/>
    <mergeCell ref="AE182:BA182"/>
    <mergeCell ref="BE182:CA182"/>
    <mergeCell ref="CE182:DE182"/>
    <mergeCell ref="B163:BL163"/>
    <mergeCell ref="BM163:BU163"/>
    <mergeCell ref="BV163:CI163"/>
    <mergeCell ref="CJ163:DE163"/>
    <mergeCell ref="B176:BL176"/>
    <mergeCell ref="BM176:BU176"/>
    <mergeCell ref="BV176:CI176"/>
  </mergeCells>
  <dataValidations count="1">
    <dataValidation type="list" allowBlank="1" showInputMessage="1" showErrorMessage="1" sqref="AV22:BJ22">
      <formula1>$DG$2:$DG$5</formula1>
    </dataValidation>
  </dataValidations>
  <printOptions/>
  <pageMargins left="0.5905511811023623" right="0.3937007874015748" top="0.3937007874015748" bottom="0.1968503937007874" header="0.1968503937007874" footer="0"/>
  <pageSetup blackAndWhite="1" horizontalDpi="600" verticalDpi="600" orientation="portrait" paperSize="9" r:id="rId4"/>
  <headerFooter alignWithMargins="0">
    <oddHeader>&amp;R&amp;"Times New Roman,обычный"&amp;7Подготовлено специалистами ООО"ЮрСпектр" для сервиса ilex</oddHeader>
  </headerFooter>
  <rowBreaks count="3" manualBreakCount="3">
    <brk id="52" min="1" max="108" man="1"/>
    <brk id="106" min="1" max="108" man="1"/>
    <brk id="159" min="1" max="108" man="1"/>
  </rowBreaks>
  <ignoredErrors>
    <ignoredError sqref="BM168:BM169 BM116:BM117" numberStoredAsText="1"/>
    <ignoredError sqref="DG102:DN102 DG153:DN153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51"/>
  </sheetPr>
  <dimension ref="B2:C18"/>
  <sheetViews>
    <sheetView zoomScalePageLayoutView="0" workbookViewId="0" topLeftCell="A1">
      <selection activeCell="A1" sqref="A1"/>
    </sheetView>
  </sheetViews>
  <sheetFormatPr defaultColWidth="10.7109375" defaultRowHeight="11.25" customHeight="1"/>
  <cols>
    <col min="1" max="1" width="0.85546875" style="1" customWidth="1"/>
    <col min="2" max="2" width="64.140625" style="1" customWidth="1"/>
    <col min="3" max="3" width="27.421875" style="1" customWidth="1"/>
    <col min="4" max="16384" width="10.7109375" style="1" customWidth="1"/>
  </cols>
  <sheetData>
    <row r="1" ht="4.5" customHeight="1"/>
    <row r="2" spans="2:3" ht="11.25" customHeight="1">
      <c r="B2" s="217" t="s">
        <v>108</v>
      </c>
      <c r="C2" s="217"/>
    </row>
    <row r="3" spans="2:3" ht="11.25" customHeight="1">
      <c r="B3" s="217" t="s">
        <v>109</v>
      </c>
      <c r="C3" s="217"/>
    </row>
    <row r="4" spans="2:3" ht="11.25" customHeight="1">
      <c r="B4" s="217" t="s">
        <v>110</v>
      </c>
      <c r="C4" s="217"/>
    </row>
    <row r="5" spans="2:3" ht="11.25" customHeight="1">
      <c r="B5" s="217" t="s">
        <v>111</v>
      </c>
      <c r="C5" s="217"/>
    </row>
    <row r="6" spans="2:3" ht="11.25" customHeight="1">
      <c r="B6" s="217" t="s">
        <v>112</v>
      </c>
      <c r="C6" s="217"/>
    </row>
    <row r="7" spans="2:3" ht="11.25" customHeight="1">
      <c r="B7" s="33"/>
      <c r="C7" s="33"/>
    </row>
    <row r="8" spans="2:3" ht="15" customHeight="1">
      <c r="B8" s="218" t="s">
        <v>113</v>
      </c>
      <c r="C8" s="218"/>
    </row>
    <row r="9" spans="2:3" ht="15" customHeight="1">
      <c r="B9" s="218" t="s">
        <v>114</v>
      </c>
      <c r="C9" s="218"/>
    </row>
    <row r="10" spans="2:3" ht="11.25" customHeight="1" thickBot="1">
      <c r="B10" s="34"/>
      <c r="C10" s="35"/>
    </row>
    <row r="11" spans="2:3" ht="18" customHeight="1" thickBot="1">
      <c r="B11" s="53" t="s">
        <v>115</v>
      </c>
      <c r="C11" s="54" t="s">
        <v>116</v>
      </c>
    </row>
    <row r="12" spans="2:3" ht="15" customHeight="1">
      <c r="B12" s="55" t="s">
        <v>117</v>
      </c>
      <c r="C12" s="56">
        <v>1</v>
      </c>
    </row>
    <row r="13" spans="2:3" ht="15" customHeight="1">
      <c r="B13" s="57" t="s">
        <v>118</v>
      </c>
      <c r="C13" s="58">
        <v>2</v>
      </c>
    </row>
    <row r="14" spans="2:3" ht="15" customHeight="1">
      <c r="B14" s="57" t="s">
        <v>119</v>
      </c>
      <c r="C14" s="58">
        <v>3</v>
      </c>
    </row>
    <row r="15" spans="2:3" ht="15" customHeight="1">
      <c r="B15" s="57" t="s">
        <v>120</v>
      </c>
      <c r="C15" s="58">
        <v>4</v>
      </c>
    </row>
    <row r="16" spans="2:3" ht="15" customHeight="1">
      <c r="B16" s="57" t="s">
        <v>121</v>
      </c>
      <c r="C16" s="58">
        <v>5</v>
      </c>
    </row>
    <row r="17" spans="2:3" ht="15" customHeight="1">
      <c r="B17" s="57" t="s">
        <v>122</v>
      </c>
      <c r="C17" s="58">
        <v>6</v>
      </c>
    </row>
    <row r="18" spans="2:3" ht="15" customHeight="1" thickBot="1">
      <c r="B18" s="59" t="s">
        <v>123</v>
      </c>
      <c r="C18" s="60">
        <v>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6:C6"/>
    <mergeCell ref="B8:C8"/>
    <mergeCell ref="B9:C9"/>
    <mergeCell ref="B2:C2"/>
    <mergeCell ref="B3:C3"/>
    <mergeCell ref="B4:C4"/>
    <mergeCell ref="B5:C5"/>
  </mergeCells>
  <printOptions/>
  <pageMargins left="0.7874015748031497" right="0.3937007874015748" top="0.7874015748031497" bottom="0.7874015748031497" header="0.1968503937007874" footer="0"/>
  <pageSetup blackAndWhite="1" horizontalDpi="600" verticalDpi="600" orientation="portrait" paperSize="9" r:id="rId1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Петух Татьяна Геннадьевна</cp:lastModifiedBy>
  <cp:lastPrinted>2020-11-02T05:52:17Z</cp:lastPrinted>
  <dcterms:created xsi:type="dcterms:W3CDTF">2012-08-28T13:48:42Z</dcterms:created>
  <dcterms:modified xsi:type="dcterms:W3CDTF">2021-01-27T11:13:05Z</dcterms:modified>
  <cp:category/>
  <cp:version/>
  <cp:contentType/>
  <cp:contentStatus/>
</cp:coreProperties>
</file>